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idener\Downloads\"/>
    </mc:Choice>
  </mc:AlternateContent>
  <xr:revisionPtr revIDLastSave="0" documentId="8_{0B0A1423-C676-4760-9688-D5D43D8C800F}" xr6:coauthVersionLast="47" xr6:coauthVersionMax="47" xr10:uidLastSave="{00000000-0000-0000-0000-000000000000}"/>
  <bookViews>
    <workbookView xWindow="-96" yWindow="0" windowWidth="23040" windowHeight="12312" xr2:uid="{6960EE0F-048C-449E-9285-5716C76D7322}"/>
  </bookViews>
  <sheets>
    <sheet name="SMC 5 Year CIP FY 2023-28" sheetId="1" r:id="rId1"/>
  </sheets>
  <definedNames>
    <definedName name="_xlnm._FilterDatabase" localSheetId="0" hidden="1">'SMC 5 Year CIP FY 2023-28'!$A$1:$X$473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73" i="1" l="1"/>
  <c r="N473" i="1"/>
  <c r="Q473" i="1" s="1"/>
  <c r="W473" i="1" s="1"/>
  <c r="W472" i="1"/>
  <c r="V472" i="1"/>
  <c r="Q472" i="1"/>
  <c r="N472" i="1"/>
  <c r="P472" i="1" s="1"/>
  <c r="V471" i="1"/>
  <c r="Q471" i="1"/>
  <c r="W471" i="1" s="1"/>
  <c r="P471" i="1"/>
  <c r="N471" i="1"/>
  <c r="W470" i="1"/>
  <c r="V470" i="1"/>
  <c r="Q470" i="1"/>
  <c r="N470" i="1"/>
  <c r="P470" i="1" s="1"/>
  <c r="V469" i="1"/>
  <c r="P469" i="1"/>
  <c r="N469" i="1"/>
  <c r="Q469" i="1" s="1"/>
  <c r="W469" i="1" s="1"/>
  <c r="V468" i="1"/>
  <c r="O468" i="1"/>
  <c r="Q468" i="1" s="1"/>
  <c r="W468" i="1" s="1"/>
  <c r="N468" i="1"/>
  <c r="W467" i="1"/>
  <c r="V467" i="1"/>
  <c r="Q467" i="1"/>
  <c r="N467" i="1"/>
  <c r="P467" i="1" s="1"/>
  <c r="V466" i="1"/>
  <c r="P466" i="1"/>
  <c r="O466" i="1"/>
  <c r="N466" i="1"/>
  <c r="Q466" i="1" s="1"/>
  <c r="W466" i="1" s="1"/>
  <c r="W465" i="1"/>
  <c r="V465" i="1"/>
  <c r="P465" i="1"/>
  <c r="W464" i="1"/>
  <c r="V464" i="1"/>
  <c r="P464" i="1"/>
  <c r="W463" i="1"/>
  <c r="V463" i="1"/>
  <c r="P463" i="1"/>
  <c r="W462" i="1"/>
  <c r="V462" i="1"/>
  <c r="P462" i="1"/>
  <c r="W461" i="1"/>
  <c r="V461" i="1"/>
  <c r="P461" i="1"/>
  <c r="V460" i="1"/>
  <c r="N460" i="1"/>
  <c r="Q460" i="1" s="1"/>
  <c r="W460" i="1" s="1"/>
  <c r="V459" i="1"/>
  <c r="Q459" i="1"/>
  <c r="W459" i="1" s="1"/>
  <c r="P459" i="1"/>
  <c r="N459" i="1"/>
  <c r="V458" i="1"/>
  <c r="Q458" i="1"/>
  <c r="W458" i="1" s="1"/>
  <c r="O458" i="1"/>
  <c r="N458" i="1"/>
  <c r="P458" i="1" s="1"/>
  <c r="V457" i="1"/>
  <c r="O457" i="1"/>
  <c r="P457" i="1" s="1"/>
  <c r="N457" i="1"/>
  <c r="W456" i="1"/>
  <c r="V456" i="1"/>
  <c r="Q456" i="1"/>
  <c r="N456" i="1"/>
  <c r="P456" i="1" s="1"/>
  <c r="W455" i="1"/>
  <c r="V455" i="1"/>
  <c r="Q455" i="1"/>
  <c r="P455" i="1"/>
  <c r="N455" i="1"/>
  <c r="W454" i="1"/>
  <c r="V454" i="1"/>
  <c r="Q454" i="1"/>
  <c r="N454" i="1"/>
  <c r="P454" i="1" s="1"/>
  <c r="W453" i="1"/>
  <c r="V453" i="1"/>
  <c r="Q453" i="1"/>
  <c r="P453" i="1"/>
  <c r="N453" i="1"/>
  <c r="W452" i="1"/>
  <c r="V452" i="1"/>
  <c r="Q452" i="1"/>
  <c r="N452" i="1"/>
  <c r="P452" i="1" s="1"/>
  <c r="W451" i="1"/>
  <c r="V451" i="1"/>
  <c r="Q451" i="1"/>
  <c r="N451" i="1"/>
  <c r="P451" i="1" s="1"/>
  <c r="W450" i="1"/>
  <c r="V450" i="1"/>
  <c r="Q450" i="1"/>
  <c r="N450" i="1"/>
  <c r="P450" i="1" s="1"/>
  <c r="W449" i="1"/>
  <c r="V449" i="1"/>
  <c r="P449" i="1"/>
  <c r="W448" i="1"/>
  <c r="V448" i="1"/>
  <c r="P448" i="1"/>
  <c r="O448" i="1"/>
  <c r="N448" i="1"/>
  <c r="V447" i="1"/>
  <c r="Q447" i="1"/>
  <c r="W447" i="1" s="1"/>
  <c r="P447" i="1"/>
  <c r="N447" i="1"/>
  <c r="W446" i="1"/>
  <c r="V446" i="1"/>
  <c r="Q446" i="1"/>
  <c r="N446" i="1"/>
  <c r="P446" i="1" s="1"/>
  <c r="W445" i="1"/>
  <c r="V445" i="1"/>
  <c r="Q445" i="1"/>
  <c r="P445" i="1"/>
  <c r="N445" i="1"/>
  <c r="V444" i="1"/>
  <c r="O444" i="1"/>
  <c r="P444" i="1" s="1"/>
  <c r="N444" i="1"/>
  <c r="W443" i="1"/>
  <c r="V443" i="1"/>
  <c r="Q443" i="1"/>
  <c r="P443" i="1"/>
  <c r="V442" i="1"/>
  <c r="Q442" i="1"/>
  <c r="W442" i="1" s="1"/>
  <c r="P442" i="1"/>
  <c r="W441" i="1"/>
  <c r="V441" i="1"/>
  <c r="Q441" i="1"/>
  <c r="N441" i="1"/>
  <c r="P441" i="1" s="1"/>
  <c r="W440" i="1"/>
  <c r="V440" i="1"/>
  <c r="P440" i="1"/>
  <c r="W439" i="1"/>
  <c r="V439" i="1"/>
  <c r="P439" i="1"/>
  <c r="V438" i="1"/>
  <c r="Q438" i="1"/>
  <c r="W438" i="1" s="1"/>
  <c r="P438" i="1"/>
  <c r="W437" i="1"/>
  <c r="V437" i="1"/>
  <c r="P437" i="1"/>
  <c r="W436" i="1"/>
  <c r="V436" i="1"/>
  <c r="P436" i="1"/>
  <c r="W435" i="1"/>
  <c r="V435" i="1"/>
  <c r="P435" i="1"/>
  <c r="W434" i="1"/>
  <c r="V434" i="1"/>
  <c r="P434" i="1"/>
  <c r="W433" i="1"/>
  <c r="V433" i="1"/>
  <c r="P433" i="1"/>
  <c r="W432" i="1"/>
  <c r="V432" i="1"/>
  <c r="P432" i="1"/>
  <c r="W431" i="1"/>
  <c r="V431" i="1"/>
  <c r="Q431" i="1"/>
  <c r="P431" i="1"/>
  <c r="W430" i="1"/>
  <c r="V430" i="1"/>
  <c r="Q430" i="1"/>
  <c r="P430" i="1"/>
  <c r="N430" i="1"/>
  <c r="W429" i="1"/>
  <c r="V429" i="1"/>
  <c r="Q429" i="1"/>
  <c r="P429" i="1"/>
  <c r="W428" i="1"/>
  <c r="V428" i="1"/>
  <c r="Q428" i="1"/>
  <c r="N428" i="1"/>
  <c r="P428" i="1" s="1"/>
  <c r="V427" i="1"/>
  <c r="Q427" i="1"/>
  <c r="W427" i="1" s="1"/>
  <c r="P427" i="1"/>
  <c r="N427" i="1"/>
  <c r="W426" i="1"/>
  <c r="V426" i="1"/>
  <c r="P426" i="1"/>
  <c r="W425" i="1"/>
  <c r="V425" i="1"/>
  <c r="P425" i="1"/>
  <c r="W424" i="1"/>
  <c r="V424" i="1"/>
  <c r="P424" i="1"/>
  <c r="W423" i="1"/>
  <c r="V423" i="1"/>
  <c r="P423" i="1"/>
  <c r="W422" i="1"/>
  <c r="V422" i="1"/>
  <c r="P422" i="1"/>
  <c r="W421" i="1"/>
  <c r="V421" i="1"/>
  <c r="P421" i="1"/>
  <c r="W420" i="1"/>
  <c r="V420" i="1"/>
  <c r="P420" i="1"/>
  <c r="W419" i="1"/>
  <c r="V419" i="1"/>
  <c r="P419" i="1"/>
  <c r="W418" i="1"/>
  <c r="V418" i="1"/>
  <c r="P418" i="1"/>
  <c r="W417" i="1"/>
  <c r="V417" i="1"/>
  <c r="P417" i="1"/>
  <c r="W416" i="1"/>
  <c r="V416" i="1"/>
  <c r="P416" i="1"/>
  <c r="W415" i="1"/>
  <c r="V415" i="1"/>
  <c r="P415" i="1"/>
  <c r="W414" i="1"/>
  <c r="V414" i="1"/>
  <c r="P414" i="1"/>
  <c r="W413" i="1"/>
  <c r="V413" i="1"/>
  <c r="P413" i="1"/>
  <c r="W412" i="1"/>
  <c r="V412" i="1"/>
  <c r="P412" i="1"/>
  <c r="W411" i="1"/>
  <c r="V411" i="1"/>
  <c r="P411" i="1"/>
  <c r="W410" i="1"/>
  <c r="V410" i="1"/>
  <c r="P410" i="1"/>
  <c r="W409" i="1"/>
  <c r="V409" i="1"/>
  <c r="P409" i="1"/>
  <c r="W408" i="1"/>
  <c r="V408" i="1"/>
  <c r="P408" i="1"/>
  <c r="W407" i="1"/>
  <c r="V407" i="1"/>
  <c r="P407" i="1"/>
  <c r="W406" i="1"/>
  <c r="V406" i="1"/>
  <c r="P406" i="1"/>
  <c r="W405" i="1"/>
  <c r="V405" i="1"/>
  <c r="P405" i="1"/>
  <c r="W404" i="1"/>
  <c r="V404" i="1"/>
  <c r="P404" i="1"/>
  <c r="W403" i="1"/>
  <c r="V403" i="1"/>
  <c r="P403" i="1"/>
  <c r="W402" i="1"/>
  <c r="V402" i="1"/>
  <c r="P402" i="1"/>
  <c r="W401" i="1"/>
  <c r="V401" i="1"/>
  <c r="P401" i="1"/>
  <c r="W400" i="1"/>
  <c r="V400" i="1"/>
  <c r="P400" i="1"/>
  <c r="W399" i="1"/>
  <c r="V399" i="1"/>
  <c r="P399" i="1"/>
  <c r="W398" i="1"/>
  <c r="V398" i="1"/>
  <c r="P398" i="1"/>
  <c r="W397" i="1"/>
  <c r="V397" i="1"/>
  <c r="P397" i="1"/>
  <c r="W396" i="1"/>
  <c r="V396" i="1"/>
  <c r="P396" i="1"/>
  <c r="V395" i="1"/>
  <c r="P395" i="1"/>
  <c r="N395" i="1"/>
  <c r="Q395" i="1" s="1"/>
  <c r="W395" i="1" s="1"/>
  <c r="V394" i="1"/>
  <c r="N394" i="1"/>
  <c r="Q394" i="1" s="1"/>
  <c r="W394" i="1" s="1"/>
  <c r="V393" i="1"/>
  <c r="P393" i="1"/>
  <c r="N393" i="1"/>
  <c r="Q393" i="1" s="1"/>
  <c r="W393" i="1" s="1"/>
  <c r="V392" i="1"/>
  <c r="Q392" i="1"/>
  <c r="W392" i="1" s="1"/>
  <c r="N392" i="1"/>
  <c r="P392" i="1" s="1"/>
  <c r="W391" i="1"/>
  <c r="V391" i="1"/>
  <c r="P391" i="1"/>
  <c r="W390" i="1"/>
  <c r="V390" i="1"/>
  <c r="P390" i="1"/>
  <c r="W389" i="1"/>
  <c r="V389" i="1"/>
  <c r="P389" i="1"/>
  <c r="W388" i="1"/>
  <c r="V388" i="1"/>
  <c r="P388" i="1"/>
  <c r="W387" i="1"/>
  <c r="V387" i="1"/>
  <c r="P387" i="1"/>
  <c r="W386" i="1"/>
  <c r="V386" i="1"/>
  <c r="P386" i="1"/>
  <c r="W385" i="1"/>
  <c r="V385" i="1"/>
  <c r="P385" i="1"/>
  <c r="W384" i="1"/>
  <c r="V384" i="1"/>
  <c r="P384" i="1"/>
  <c r="W383" i="1"/>
  <c r="V383" i="1"/>
  <c r="P383" i="1"/>
  <c r="W382" i="1"/>
  <c r="V382" i="1"/>
  <c r="P382" i="1"/>
  <c r="W381" i="1"/>
  <c r="V381" i="1"/>
  <c r="P381" i="1"/>
  <c r="W380" i="1"/>
  <c r="V380" i="1"/>
  <c r="P380" i="1"/>
  <c r="W379" i="1"/>
  <c r="V379" i="1"/>
  <c r="P379" i="1"/>
  <c r="W378" i="1"/>
  <c r="V378" i="1"/>
  <c r="P378" i="1"/>
  <c r="W377" i="1"/>
  <c r="V377" i="1"/>
  <c r="P377" i="1"/>
  <c r="W376" i="1"/>
  <c r="V376" i="1"/>
  <c r="P376" i="1"/>
  <c r="W375" i="1"/>
  <c r="V375" i="1"/>
  <c r="P375" i="1"/>
  <c r="W374" i="1"/>
  <c r="V374" i="1"/>
  <c r="P374" i="1"/>
  <c r="W373" i="1"/>
  <c r="V373" i="1"/>
  <c r="P373" i="1"/>
  <c r="W372" i="1"/>
  <c r="V372" i="1"/>
  <c r="P372" i="1"/>
  <c r="W371" i="1"/>
  <c r="V371" i="1"/>
  <c r="P371" i="1"/>
  <c r="W370" i="1"/>
  <c r="V370" i="1"/>
  <c r="P370" i="1"/>
  <c r="W369" i="1"/>
  <c r="V369" i="1"/>
  <c r="P369" i="1"/>
  <c r="W368" i="1"/>
  <c r="V368" i="1"/>
  <c r="P368" i="1"/>
  <c r="W367" i="1"/>
  <c r="V367" i="1"/>
  <c r="P367" i="1"/>
  <c r="W366" i="1"/>
  <c r="V366" i="1"/>
  <c r="P366" i="1"/>
  <c r="W365" i="1"/>
  <c r="V365" i="1"/>
  <c r="P365" i="1"/>
  <c r="W364" i="1"/>
  <c r="V364" i="1"/>
  <c r="P364" i="1"/>
  <c r="W363" i="1"/>
  <c r="V363" i="1"/>
  <c r="P363" i="1"/>
  <c r="W362" i="1"/>
  <c r="V362" i="1"/>
  <c r="P362" i="1"/>
  <c r="W361" i="1"/>
  <c r="V361" i="1"/>
  <c r="P361" i="1"/>
  <c r="W360" i="1"/>
  <c r="V360" i="1"/>
  <c r="P360" i="1"/>
  <c r="W359" i="1"/>
  <c r="V359" i="1"/>
  <c r="P359" i="1"/>
  <c r="W358" i="1"/>
  <c r="V358" i="1"/>
  <c r="P358" i="1"/>
  <c r="W357" i="1"/>
  <c r="V357" i="1"/>
  <c r="P357" i="1"/>
  <c r="W356" i="1"/>
  <c r="V356" i="1"/>
  <c r="P356" i="1"/>
  <c r="W355" i="1"/>
  <c r="V355" i="1"/>
  <c r="P355" i="1"/>
  <c r="W354" i="1"/>
  <c r="V354" i="1"/>
  <c r="P354" i="1"/>
  <c r="W353" i="1"/>
  <c r="V353" i="1"/>
  <c r="P353" i="1"/>
  <c r="W352" i="1"/>
  <c r="V352" i="1"/>
  <c r="P352" i="1"/>
  <c r="W351" i="1"/>
  <c r="V351" i="1"/>
  <c r="P351" i="1"/>
  <c r="W350" i="1"/>
  <c r="V350" i="1"/>
  <c r="P350" i="1"/>
  <c r="W349" i="1"/>
  <c r="V349" i="1"/>
  <c r="P349" i="1"/>
  <c r="W348" i="1"/>
  <c r="V348" i="1"/>
  <c r="P348" i="1"/>
  <c r="W347" i="1"/>
  <c r="V347" i="1"/>
  <c r="P347" i="1"/>
  <c r="W346" i="1"/>
  <c r="V346" i="1"/>
  <c r="P346" i="1"/>
  <c r="W345" i="1"/>
  <c r="V345" i="1"/>
  <c r="P345" i="1"/>
  <c r="W344" i="1"/>
  <c r="V344" i="1"/>
  <c r="P344" i="1"/>
  <c r="W343" i="1"/>
  <c r="V343" i="1"/>
  <c r="P343" i="1"/>
  <c r="W342" i="1"/>
  <c r="V342" i="1"/>
  <c r="P342" i="1"/>
  <c r="W341" i="1"/>
  <c r="V341" i="1"/>
  <c r="P341" i="1"/>
  <c r="W340" i="1"/>
  <c r="V340" i="1"/>
  <c r="P340" i="1"/>
  <c r="W339" i="1"/>
  <c r="V339" i="1"/>
  <c r="P339" i="1"/>
  <c r="W338" i="1"/>
  <c r="V338" i="1"/>
  <c r="P338" i="1"/>
  <c r="W337" i="1"/>
  <c r="V337" i="1"/>
  <c r="P337" i="1"/>
  <c r="W336" i="1"/>
  <c r="V336" i="1"/>
  <c r="P336" i="1"/>
  <c r="W335" i="1"/>
  <c r="V335" i="1"/>
  <c r="P335" i="1"/>
  <c r="W334" i="1"/>
  <c r="V334" i="1"/>
  <c r="P334" i="1"/>
  <c r="W333" i="1"/>
  <c r="V333" i="1"/>
  <c r="P333" i="1"/>
  <c r="W332" i="1"/>
  <c r="V332" i="1"/>
  <c r="P332" i="1"/>
  <c r="W331" i="1"/>
  <c r="V331" i="1"/>
  <c r="P331" i="1"/>
  <c r="W330" i="1"/>
  <c r="V330" i="1"/>
  <c r="P330" i="1"/>
  <c r="W329" i="1"/>
  <c r="V329" i="1"/>
  <c r="P329" i="1"/>
  <c r="W328" i="1"/>
  <c r="V328" i="1"/>
  <c r="P328" i="1"/>
  <c r="W327" i="1"/>
  <c r="V327" i="1"/>
  <c r="P327" i="1"/>
  <c r="W326" i="1"/>
  <c r="V326" i="1"/>
  <c r="P326" i="1"/>
  <c r="W325" i="1"/>
  <c r="V325" i="1"/>
  <c r="P325" i="1"/>
  <c r="W324" i="1"/>
  <c r="V324" i="1"/>
  <c r="P324" i="1"/>
  <c r="W323" i="1"/>
  <c r="V323" i="1"/>
  <c r="P323" i="1"/>
  <c r="W322" i="1"/>
  <c r="V322" i="1"/>
  <c r="P322" i="1"/>
  <c r="W321" i="1"/>
  <c r="V321" i="1"/>
  <c r="P321" i="1"/>
  <c r="W320" i="1"/>
  <c r="V320" i="1"/>
  <c r="P320" i="1"/>
  <c r="W319" i="1"/>
  <c r="V319" i="1"/>
  <c r="P319" i="1"/>
  <c r="W318" i="1"/>
  <c r="V318" i="1"/>
  <c r="P318" i="1"/>
  <c r="W317" i="1"/>
  <c r="V317" i="1"/>
  <c r="P317" i="1"/>
  <c r="W316" i="1"/>
  <c r="V316" i="1"/>
  <c r="P316" i="1"/>
  <c r="W315" i="1"/>
  <c r="V315" i="1"/>
  <c r="P315" i="1"/>
  <c r="W314" i="1"/>
  <c r="V314" i="1"/>
  <c r="P314" i="1"/>
  <c r="W313" i="1"/>
  <c r="V313" i="1"/>
  <c r="P313" i="1"/>
  <c r="W312" i="1"/>
  <c r="V312" i="1"/>
  <c r="P312" i="1"/>
  <c r="W311" i="1"/>
  <c r="V311" i="1"/>
  <c r="P311" i="1"/>
  <c r="W310" i="1"/>
  <c r="V310" i="1"/>
  <c r="P310" i="1"/>
  <c r="W309" i="1"/>
  <c r="V309" i="1"/>
  <c r="P309" i="1"/>
  <c r="W308" i="1"/>
  <c r="V308" i="1"/>
  <c r="P308" i="1"/>
  <c r="W307" i="1"/>
  <c r="V307" i="1"/>
  <c r="P307" i="1"/>
  <c r="W306" i="1"/>
  <c r="V306" i="1"/>
  <c r="P306" i="1"/>
  <c r="W305" i="1"/>
  <c r="V305" i="1"/>
  <c r="P305" i="1"/>
  <c r="W304" i="1"/>
  <c r="V304" i="1"/>
  <c r="P304" i="1"/>
  <c r="W303" i="1"/>
  <c r="V303" i="1"/>
  <c r="P303" i="1"/>
  <c r="W302" i="1"/>
  <c r="V302" i="1"/>
  <c r="P302" i="1"/>
  <c r="W301" i="1"/>
  <c r="V301" i="1"/>
  <c r="P301" i="1"/>
  <c r="W300" i="1"/>
  <c r="V300" i="1"/>
  <c r="P300" i="1"/>
  <c r="W299" i="1"/>
  <c r="V299" i="1"/>
  <c r="P299" i="1"/>
  <c r="W298" i="1"/>
  <c r="V298" i="1"/>
  <c r="P298" i="1"/>
  <c r="W297" i="1"/>
  <c r="V297" i="1"/>
  <c r="P297" i="1"/>
  <c r="W296" i="1"/>
  <c r="V296" i="1"/>
  <c r="P296" i="1"/>
  <c r="W295" i="1"/>
  <c r="V295" i="1"/>
  <c r="P295" i="1"/>
  <c r="W294" i="1"/>
  <c r="V294" i="1"/>
  <c r="P294" i="1"/>
  <c r="W293" i="1"/>
  <c r="V293" i="1"/>
  <c r="P293" i="1"/>
  <c r="W292" i="1"/>
  <c r="V292" i="1"/>
  <c r="P292" i="1"/>
  <c r="W291" i="1"/>
  <c r="V291" i="1"/>
  <c r="P291" i="1"/>
  <c r="W290" i="1"/>
  <c r="V290" i="1"/>
  <c r="P290" i="1"/>
  <c r="W289" i="1"/>
  <c r="V289" i="1"/>
  <c r="P289" i="1"/>
  <c r="W288" i="1"/>
  <c r="V288" i="1"/>
  <c r="P288" i="1"/>
  <c r="W287" i="1"/>
  <c r="V287" i="1"/>
  <c r="P287" i="1"/>
  <c r="W286" i="1"/>
  <c r="V286" i="1"/>
  <c r="P286" i="1"/>
  <c r="W285" i="1"/>
  <c r="V285" i="1"/>
  <c r="P285" i="1"/>
  <c r="V284" i="1"/>
  <c r="N284" i="1"/>
  <c r="Q284" i="1" s="1"/>
  <c r="W284" i="1" s="1"/>
  <c r="W283" i="1"/>
  <c r="V283" i="1"/>
  <c r="P283" i="1"/>
  <c r="W282" i="1"/>
  <c r="V282" i="1"/>
  <c r="P282" i="1"/>
  <c r="W281" i="1"/>
  <c r="V281" i="1"/>
  <c r="P281" i="1"/>
  <c r="W280" i="1"/>
  <c r="V280" i="1"/>
  <c r="P280" i="1"/>
  <c r="W279" i="1"/>
  <c r="V279" i="1"/>
  <c r="P279" i="1"/>
  <c r="W278" i="1"/>
  <c r="V278" i="1"/>
  <c r="P278" i="1"/>
  <c r="W277" i="1"/>
  <c r="V277" i="1"/>
  <c r="P277" i="1"/>
  <c r="W276" i="1"/>
  <c r="V276" i="1"/>
  <c r="P276" i="1"/>
  <c r="W275" i="1"/>
  <c r="V275" i="1"/>
  <c r="P275" i="1"/>
  <c r="W274" i="1"/>
  <c r="V274" i="1"/>
  <c r="P274" i="1"/>
  <c r="W273" i="1"/>
  <c r="V273" i="1"/>
  <c r="P273" i="1"/>
  <c r="W272" i="1"/>
  <c r="V272" i="1"/>
  <c r="P272" i="1"/>
  <c r="W271" i="1"/>
  <c r="V271" i="1"/>
  <c r="P271" i="1"/>
  <c r="W270" i="1"/>
  <c r="V270" i="1"/>
  <c r="P270" i="1"/>
  <c r="W269" i="1"/>
  <c r="V269" i="1"/>
  <c r="P269" i="1"/>
  <c r="W268" i="1"/>
  <c r="V268" i="1"/>
  <c r="P268" i="1"/>
  <c r="W267" i="1"/>
  <c r="V267" i="1"/>
  <c r="P267" i="1"/>
  <c r="W266" i="1"/>
  <c r="V266" i="1"/>
  <c r="P266" i="1"/>
  <c r="W265" i="1"/>
  <c r="V265" i="1"/>
  <c r="P265" i="1"/>
  <c r="W264" i="1"/>
  <c r="V264" i="1"/>
  <c r="P264" i="1"/>
  <c r="W263" i="1"/>
  <c r="V263" i="1"/>
  <c r="P263" i="1"/>
  <c r="W262" i="1"/>
  <c r="V262" i="1"/>
  <c r="P262" i="1"/>
  <c r="W261" i="1"/>
  <c r="V261" i="1"/>
  <c r="P261" i="1"/>
  <c r="W260" i="1"/>
  <c r="V260" i="1"/>
  <c r="P260" i="1"/>
  <c r="W259" i="1"/>
  <c r="V259" i="1"/>
  <c r="P259" i="1"/>
  <c r="W258" i="1"/>
  <c r="V258" i="1"/>
  <c r="P258" i="1"/>
  <c r="W257" i="1"/>
  <c r="V257" i="1"/>
  <c r="P257" i="1"/>
  <c r="W256" i="1"/>
  <c r="V256" i="1"/>
  <c r="P256" i="1"/>
  <c r="W255" i="1"/>
  <c r="V255" i="1"/>
  <c r="P255" i="1"/>
  <c r="W254" i="1"/>
  <c r="V254" i="1"/>
  <c r="P254" i="1"/>
  <c r="W253" i="1"/>
  <c r="V253" i="1"/>
  <c r="P253" i="1"/>
  <c r="W252" i="1"/>
  <c r="V252" i="1"/>
  <c r="P252" i="1"/>
  <c r="W251" i="1"/>
  <c r="V251" i="1"/>
  <c r="P251" i="1"/>
  <c r="W250" i="1"/>
  <c r="V250" i="1"/>
  <c r="P250" i="1"/>
  <c r="W249" i="1"/>
  <c r="V249" i="1"/>
  <c r="P249" i="1"/>
  <c r="W248" i="1"/>
  <c r="V248" i="1"/>
  <c r="P248" i="1"/>
  <c r="W247" i="1"/>
  <c r="V247" i="1"/>
  <c r="P247" i="1"/>
  <c r="W246" i="1"/>
  <c r="V246" i="1"/>
  <c r="P246" i="1"/>
  <c r="W245" i="1"/>
  <c r="V245" i="1"/>
  <c r="P245" i="1"/>
  <c r="W244" i="1"/>
  <c r="V244" i="1"/>
  <c r="P244" i="1"/>
  <c r="W243" i="1"/>
  <c r="V243" i="1"/>
  <c r="P243" i="1"/>
  <c r="W242" i="1"/>
  <c r="V242" i="1"/>
  <c r="P242" i="1"/>
  <c r="W241" i="1"/>
  <c r="V241" i="1"/>
  <c r="P241" i="1"/>
  <c r="W240" i="1"/>
  <c r="V240" i="1"/>
  <c r="P240" i="1"/>
  <c r="W239" i="1"/>
  <c r="V239" i="1"/>
  <c r="P239" i="1"/>
  <c r="W238" i="1"/>
  <c r="V238" i="1"/>
  <c r="P238" i="1"/>
  <c r="W237" i="1"/>
  <c r="V237" i="1"/>
  <c r="P237" i="1"/>
  <c r="W236" i="1"/>
  <c r="V236" i="1"/>
  <c r="P236" i="1"/>
  <c r="W235" i="1"/>
  <c r="V235" i="1"/>
  <c r="P235" i="1"/>
  <c r="W234" i="1"/>
  <c r="V234" i="1"/>
  <c r="P234" i="1"/>
  <c r="W233" i="1"/>
  <c r="V233" i="1"/>
  <c r="P233" i="1"/>
  <c r="W232" i="1"/>
  <c r="V232" i="1"/>
  <c r="P232" i="1"/>
  <c r="W231" i="1"/>
  <c r="V231" i="1"/>
  <c r="P231" i="1"/>
  <c r="W230" i="1"/>
  <c r="V230" i="1"/>
  <c r="P230" i="1"/>
  <c r="W229" i="1"/>
  <c r="V229" i="1"/>
  <c r="P229" i="1"/>
  <c r="W228" i="1"/>
  <c r="V228" i="1"/>
  <c r="P228" i="1"/>
  <c r="W227" i="1"/>
  <c r="V227" i="1"/>
  <c r="P227" i="1"/>
  <c r="W226" i="1"/>
  <c r="V226" i="1"/>
  <c r="P226" i="1"/>
  <c r="W225" i="1"/>
  <c r="V225" i="1"/>
  <c r="P225" i="1"/>
  <c r="W224" i="1"/>
  <c r="V224" i="1"/>
  <c r="P224" i="1"/>
  <c r="W223" i="1"/>
  <c r="V223" i="1"/>
  <c r="P223" i="1"/>
  <c r="W222" i="1"/>
  <c r="V222" i="1"/>
  <c r="P222" i="1"/>
  <c r="W221" i="1"/>
  <c r="V221" i="1"/>
  <c r="P221" i="1"/>
  <c r="W220" i="1"/>
  <c r="V220" i="1"/>
  <c r="P220" i="1"/>
  <c r="W219" i="1"/>
  <c r="V219" i="1"/>
  <c r="P219" i="1"/>
  <c r="W218" i="1"/>
  <c r="V218" i="1"/>
  <c r="P218" i="1"/>
  <c r="W217" i="1"/>
  <c r="V217" i="1"/>
  <c r="P217" i="1"/>
  <c r="W216" i="1"/>
  <c r="V216" i="1"/>
  <c r="P216" i="1"/>
  <c r="W215" i="1"/>
  <c r="V215" i="1"/>
  <c r="P215" i="1"/>
  <c r="W214" i="1"/>
  <c r="V214" i="1"/>
  <c r="P214" i="1"/>
  <c r="W213" i="1"/>
  <c r="V213" i="1"/>
  <c r="P213" i="1"/>
  <c r="W212" i="1"/>
  <c r="V212" i="1"/>
  <c r="P212" i="1"/>
  <c r="W211" i="1"/>
  <c r="V211" i="1"/>
  <c r="P211" i="1"/>
  <c r="W210" i="1"/>
  <c r="V210" i="1"/>
  <c r="P210" i="1"/>
  <c r="W209" i="1"/>
  <c r="V209" i="1"/>
  <c r="P209" i="1"/>
  <c r="W208" i="1"/>
  <c r="V208" i="1"/>
  <c r="P208" i="1"/>
  <c r="W207" i="1"/>
  <c r="V207" i="1"/>
  <c r="P207" i="1"/>
  <c r="W206" i="1"/>
  <c r="V206" i="1"/>
  <c r="P206" i="1"/>
  <c r="W205" i="1"/>
  <c r="V205" i="1"/>
  <c r="P205" i="1"/>
  <c r="W204" i="1"/>
  <c r="V204" i="1"/>
  <c r="P204" i="1"/>
  <c r="W203" i="1"/>
  <c r="V203" i="1"/>
  <c r="P203" i="1"/>
  <c r="W202" i="1"/>
  <c r="V202" i="1"/>
  <c r="P202" i="1"/>
  <c r="W201" i="1"/>
  <c r="V201" i="1"/>
  <c r="P201" i="1"/>
  <c r="W200" i="1"/>
  <c r="V200" i="1"/>
  <c r="P200" i="1"/>
  <c r="W199" i="1"/>
  <c r="V199" i="1"/>
  <c r="P199" i="1"/>
  <c r="W198" i="1"/>
  <c r="V198" i="1"/>
  <c r="P198" i="1"/>
  <c r="W197" i="1"/>
  <c r="V197" i="1"/>
  <c r="P197" i="1"/>
  <c r="W196" i="1"/>
  <c r="V196" i="1"/>
  <c r="P196" i="1"/>
  <c r="W195" i="1"/>
  <c r="V195" i="1"/>
  <c r="P195" i="1"/>
  <c r="W194" i="1"/>
  <c r="V194" i="1"/>
  <c r="P194" i="1"/>
  <c r="W193" i="1"/>
  <c r="V193" i="1"/>
  <c r="P193" i="1"/>
  <c r="W192" i="1"/>
  <c r="V192" i="1"/>
  <c r="P192" i="1"/>
  <c r="W191" i="1"/>
  <c r="V191" i="1"/>
  <c r="P191" i="1"/>
  <c r="W190" i="1"/>
  <c r="V190" i="1"/>
  <c r="P190" i="1"/>
  <c r="W189" i="1"/>
  <c r="V189" i="1"/>
  <c r="P189" i="1"/>
  <c r="W188" i="1"/>
  <c r="V188" i="1"/>
  <c r="P188" i="1"/>
  <c r="W187" i="1"/>
  <c r="V187" i="1"/>
  <c r="P187" i="1"/>
  <c r="W186" i="1"/>
  <c r="V186" i="1"/>
  <c r="P186" i="1"/>
  <c r="W185" i="1"/>
  <c r="V185" i="1"/>
  <c r="P185" i="1"/>
  <c r="W184" i="1"/>
  <c r="V184" i="1"/>
  <c r="P184" i="1"/>
  <c r="W183" i="1"/>
  <c r="V183" i="1"/>
  <c r="P183" i="1"/>
  <c r="W182" i="1"/>
  <c r="V182" i="1"/>
  <c r="P182" i="1"/>
  <c r="W181" i="1"/>
  <c r="V181" i="1"/>
  <c r="P181" i="1"/>
  <c r="W180" i="1"/>
  <c r="V180" i="1"/>
  <c r="P180" i="1"/>
  <c r="W179" i="1"/>
  <c r="V179" i="1"/>
  <c r="P179" i="1"/>
  <c r="W178" i="1"/>
  <c r="V178" i="1"/>
  <c r="P178" i="1"/>
  <c r="W177" i="1"/>
  <c r="V177" i="1"/>
  <c r="P177" i="1"/>
  <c r="W176" i="1"/>
  <c r="V176" i="1"/>
  <c r="P176" i="1"/>
  <c r="W175" i="1"/>
  <c r="V175" i="1"/>
  <c r="P175" i="1"/>
  <c r="W174" i="1"/>
  <c r="V174" i="1"/>
  <c r="P174" i="1"/>
  <c r="W173" i="1"/>
  <c r="V173" i="1"/>
  <c r="P173" i="1"/>
  <c r="W172" i="1"/>
  <c r="V172" i="1"/>
  <c r="P172" i="1"/>
  <c r="W171" i="1"/>
  <c r="V171" i="1"/>
  <c r="P171" i="1"/>
  <c r="W170" i="1"/>
  <c r="V170" i="1"/>
  <c r="P170" i="1"/>
  <c r="W169" i="1"/>
  <c r="V169" i="1"/>
  <c r="P169" i="1"/>
  <c r="W168" i="1"/>
  <c r="V168" i="1"/>
  <c r="P168" i="1"/>
  <c r="W167" i="1"/>
  <c r="V167" i="1"/>
  <c r="P167" i="1"/>
  <c r="W166" i="1"/>
  <c r="V166" i="1"/>
  <c r="P166" i="1"/>
  <c r="W165" i="1"/>
  <c r="V165" i="1"/>
  <c r="P165" i="1"/>
  <c r="W164" i="1"/>
  <c r="V164" i="1"/>
  <c r="P164" i="1"/>
  <c r="W163" i="1"/>
  <c r="V163" i="1"/>
  <c r="P163" i="1"/>
  <c r="W162" i="1"/>
  <c r="V162" i="1"/>
  <c r="P162" i="1"/>
  <c r="W161" i="1"/>
  <c r="V161" i="1"/>
  <c r="P161" i="1"/>
  <c r="W160" i="1"/>
  <c r="V160" i="1"/>
  <c r="P160" i="1"/>
  <c r="W159" i="1"/>
  <c r="V159" i="1"/>
  <c r="P159" i="1"/>
  <c r="W158" i="1"/>
  <c r="V158" i="1"/>
  <c r="P158" i="1"/>
  <c r="W157" i="1"/>
  <c r="V157" i="1"/>
  <c r="P157" i="1"/>
  <c r="W156" i="1"/>
  <c r="V156" i="1"/>
  <c r="P156" i="1"/>
  <c r="W155" i="1"/>
  <c r="V155" i="1"/>
  <c r="P155" i="1"/>
  <c r="W154" i="1"/>
  <c r="V154" i="1"/>
  <c r="P154" i="1"/>
  <c r="W153" i="1"/>
  <c r="V153" i="1"/>
  <c r="P153" i="1"/>
  <c r="W152" i="1"/>
  <c r="V152" i="1"/>
  <c r="P152" i="1"/>
  <c r="W151" i="1"/>
  <c r="V151" i="1"/>
  <c r="P151" i="1"/>
  <c r="W150" i="1"/>
  <c r="V150" i="1"/>
  <c r="P150" i="1"/>
  <c r="W149" i="1"/>
  <c r="V149" i="1"/>
  <c r="P149" i="1"/>
  <c r="W148" i="1"/>
  <c r="V148" i="1"/>
  <c r="P148" i="1"/>
  <c r="W147" i="1"/>
  <c r="V147" i="1"/>
  <c r="P147" i="1"/>
  <c r="W146" i="1"/>
  <c r="V146" i="1"/>
  <c r="P146" i="1"/>
  <c r="W145" i="1"/>
  <c r="V145" i="1"/>
  <c r="P145" i="1"/>
  <c r="W144" i="1"/>
  <c r="V144" i="1"/>
  <c r="P144" i="1"/>
  <c r="W143" i="1"/>
  <c r="V143" i="1"/>
  <c r="P143" i="1"/>
  <c r="W142" i="1"/>
  <c r="V142" i="1"/>
  <c r="P142" i="1"/>
  <c r="W141" i="1"/>
  <c r="V141" i="1"/>
  <c r="P141" i="1"/>
  <c r="W140" i="1"/>
  <c r="V140" i="1"/>
  <c r="P140" i="1"/>
  <c r="W139" i="1"/>
  <c r="V139" i="1"/>
  <c r="P139" i="1"/>
  <c r="W138" i="1"/>
  <c r="V138" i="1"/>
  <c r="P138" i="1"/>
  <c r="W137" i="1"/>
  <c r="V137" i="1"/>
  <c r="P137" i="1"/>
  <c r="W136" i="1"/>
  <c r="V136" i="1"/>
  <c r="P136" i="1"/>
  <c r="W135" i="1"/>
  <c r="V135" i="1"/>
  <c r="P135" i="1"/>
  <c r="W134" i="1"/>
  <c r="V134" i="1"/>
  <c r="P134" i="1"/>
  <c r="W133" i="1"/>
  <c r="V133" i="1"/>
  <c r="P133" i="1"/>
  <c r="W132" i="1"/>
  <c r="V132" i="1"/>
  <c r="P132" i="1"/>
  <c r="W131" i="1"/>
  <c r="V131" i="1"/>
  <c r="P131" i="1"/>
  <c r="W130" i="1"/>
  <c r="V130" i="1"/>
  <c r="P130" i="1"/>
  <c r="W129" i="1"/>
  <c r="V129" i="1"/>
  <c r="P129" i="1"/>
  <c r="W128" i="1"/>
  <c r="V128" i="1"/>
  <c r="P128" i="1"/>
  <c r="W127" i="1"/>
  <c r="V127" i="1"/>
  <c r="P127" i="1"/>
  <c r="W126" i="1"/>
  <c r="V126" i="1"/>
  <c r="P126" i="1"/>
  <c r="W125" i="1"/>
  <c r="V125" i="1"/>
  <c r="P125" i="1"/>
  <c r="W124" i="1"/>
  <c r="V124" i="1"/>
  <c r="P124" i="1"/>
  <c r="W123" i="1"/>
  <c r="V123" i="1"/>
  <c r="P123" i="1"/>
  <c r="W122" i="1"/>
  <c r="V122" i="1"/>
  <c r="P122" i="1"/>
  <c r="W121" i="1"/>
  <c r="V121" i="1"/>
  <c r="P121" i="1"/>
  <c r="W120" i="1"/>
  <c r="V120" i="1"/>
  <c r="P120" i="1"/>
  <c r="W119" i="1"/>
  <c r="V119" i="1"/>
  <c r="P119" i="1"/>
  <c r="W118" i="1"/>
  <c r="V118" i="1"/>
  <c r="P118" i="1"/>
  <c r="W117" i="1"/>
  <c r="V117" i="1"/>
  <c r="P117" i="1"/>
  <c r="W116" i="1"/>
  <c r="V116" i="1"/>
  <c r="P116" i="1"/>
  <c r="W115" i="1"/>
  <c r="V115" i="1"/>
  <c r="P115" i="1"/>
  <c r="W114" i="1"/>
  <c r="V114" i="1"/>
  <c r="P114" i="1"/>
  <c r="W113" i="1"/>
  <c r="V113" i="1"/>
  <c r="P113" i="1"/>
  <c r="W112" i="1"/>
  <c r="V112" i="1"/>
  <c r="P112" i="1"/>
  <c r="W111" i="1"/>
  <c r="V111" i="1"/>
  <c r="P111" i="1"/>
  <c r="W110" i="1"/>
  <c r="V110" i="1"/>
  <c r="P110" i="1"/>
  <c r="W109" i="1"/>
  <c r="V109" i="1"/>
  <c r="P109" i="1"/>
  <c r="W108" i="1"/>
  <c r="V108" i="1"/>
  <c r="P108" i="1"/>
  <c r="W107" i="1"/>
  <c r="V107" i="1"/>
  <c r="P107" i="1"/>
  <c r="W106" i="1"/>
  <c r="V106" i="1"/>
  <c r="P106" i="1"/>
  <c r="W105" i="1"/>
  <c r="V105" i="1"/>
  <c r="P105" i="1"/>
  <c r="W104" i="1"/>
  <c r="V104" i="1"/>
  <c r="P104" i="1"/>
  <c r="W103" i="1"/>
  <c r="V103" i="1"/>
  <c r="P103" i="1"/>
  <c r="W102" i="1"/>
  <c r="V102" i="1"/>
  <c r="P102" i="1"/>
  <c r="W101" i="1"/>
  <c r="V101" i="1"/>
  <c r="P101" i="1"/>
  <c r="W100" i="1"/>
  <c r="V100" i="1"/>
  <c r="P100" i="1"/>
  <c r="W99" i="1"/>
  <c r="V99" i="1"/>
  <c r="P99" i="1"/>
  <c r="W98" i="1"/>
  <c r="V98" i="1"/>
  <c r="P98" i="1"/>
  <c r="W97" i="1"/>
  <c r="V97" i="1"/>
  <c r="P97" i="1"/>
  <c r="W96" i="1"/>
  <c r="V96" i="1"/>
  <c r="P96" i="1"/>
  <c r="W95" i="1"/>
  <c r="V95" i="1"/>
  <c r="P95" i="1"/>
  <c r="W94" i="1"/>
  <c r="V94" i="1"/>
  <c r="P94" i="1"/>
  <c r="W93" i="1"/>
  <c r="V93" i="1"/>
  <c r="P93" i="1"/>
  <c r="W92" i="1"/>
  <c r="V92" i="1"/>
  <c r="P92" i="1"/>
  <c r="W91" i="1"/>
  <c r="V91" i="1"/>
  <c r="P91" i="1"/>
  <c r="W90" i="1"/>
  <c r="V90" i="1"/>
  <c r="P90" i="1"/>
  <c r="W89" i="1"/>
  <c r="V89" i="1"/>
  <c r="P89" i="1"/>
  <c r="W88" i="1"/>
  <c r="V88" i="1"/>
  <c r="P88" i="1"/>
  <c r="W87" i="1"/>
  <c r="V87" i="1"/>
  <c r="P87" i="1"/>
  <c r="W86" i="1"/>
  <c r="V86" i="1"/>
  <c r="P86" i="1"/>
  <c r="W85" i="1"/>
  <c r="V85" i="1"/>
  <c r="P85" i="1"/>
  <c r="W84" i="1"/>
  <c r="V84" i="1"/>
  <c r="P84" i="1"/>
  <c r="W83" i="1"/>
  <c r="V83" i="1"/>
  <c r="P83" i="1"/>
  <c r="W82" i="1"/>
  <c r="V82" i="1"/>
  <c r="P82" i="1"/>
  <c r="W81" i="1"/>
  <c r="V81" i="1"/>
  <c r="P81" i="1"/>
  <c r="W80" i="1"/>
  <c r="V80" i="1"/>
  <c r="P80" i="1"/>
  <c r="W79" i="1"/>
  <c r="V79" i="1"/>
  <c r="P79" i="1"/>
  <c r="W78" i="1"/>
  <c r="V78" i="1"/>
  <c r="P78" i="1"/>
  <c r="W77" i="1"/>
  <c r="V77" i="1"/>
  <c r="P77" i="1"/>
  <c r="W76" i="1"/>
  <c r="V76" i="1"/>
  <c r="P76" i="1"/>
  <c r="W75" i="1"/>
  <c r="V75" i="1"/>
  <c r="P75" i="1"/>
  <c r="W74" i="1"/>
  <c r="V74" i="1"/>
  <c r="P74" i="1"/>
  <c r="W73" i="1"/>
  <c r="V73" i="1"/>
  <c r="P73" i="1"/>
  <c r="W72" i="1"/>
  <c r="V72" i="1"/>
  <c r="P72" i="1"/>
  <c r="W71" i="1"/>
  <c r="V71" i="1"/>
  <c r="P71" i="1"/>
  <c r="W70" i="1"/>
  <c r="V70" i="1"/>
  <c r="P70" i="1"/>
  <c r="W69" i="1"/>
  <c r="V69" i="1"/>
  <c r="P69" i="1"/>
  <c r="W68" i="1"/>
  <c r="V68" i="1"/>
  <c r="P68" i="1"/>
  <c r="W67" i="1"/>
  <c r="V67" i="1"/>
  <c r="P67" i="1"/>
  <c r="W66" i="1"/>
  <c r="V66" i="1"/>
  <c r="P66" i="1"/>
  <c r="W65" i="1"/>
  <c r="V65" i="1"/>
  <c r="P65" i="1"/>
  <c r="W64" i="1"/>
  <c r="V64" i="1"/>
  <c r="P64" i="1"/>
  <c r="W63" i="1"/>
  <c r="V63" i="1"/>
  <c r="P63" i="1"/>
  <c r="W62" i="1"/>
  <c r="V62" i="1"/>
  <c r="P62" i="1"/>
  <c r="W61" i="1"/>
  <c r="V61" i="1"/>
  <c r="P61" i="1"/>
  <c r="W60" i="1"/>
  <c r="V60" i="1"/>
  <c r="P60" i="1"/>
  <c r="W59" i="1"/>
  <c r="V59" i="1"/>
  <c r="P59" i="1"/>
  <c r="W58" i="1"/>
  <c r="V58" i="1"/>
  <c r="P58" i="1"/>
  <c r="W57" i="1"/>
  <c r="V57" i="1"/>
  <c r="P57" i="1"/>
  <c r="W56" i="1"/>
  <c r="V56" i="1"/>
  <c r="P56" i="1"/>
  <c r="W55" i="1"/>
  <c r="V55" i="1"/>
  <c r="P55" i="1"/>
  <c r="W54" i="1"/>
  <c r="V54" i="1"/>
  <c r="P54" i="1"/>
  <c r="W53" i="1"/>
  <c r="V53" i="1"/>
  <c r="P53" i="1"/>
  <c r="W52" i="1"/>
  <c r="V52" i="1"/>
  <c r="P52" i="1"/>
  <c r="W51" i="1"/>
  <c r="V51" i="1"/>
  <c r="P51" i="1"/>
  <c r="W50" i="1"/>
  <c r="V50" i="1"/>
  <c r="P50" i="1"/>
  <c r="W49" i="1"/>
  <c r="V49" i="1"/>
  <c r="P49" i="1"/>
  <c r="W48" i="1"/>
  <c r="V48" i="1"/>
  <c r="P48" i="1"/>
  <c r="W47" i="1"/>
  <c r="V47" i="1"/>
  <c r="P47" i="1"/>
  <c r="W46" i="1"/>
  <c r="V46" i="1"/>
  <c r="P46" i="1"/>
  <c r="W45" i="1"/>
  <c r="V45" i="1"/>
  <c r="P45" i="1"/>
  <c r="W44" i="1"/>
  <c r="V44" i="1"/>
  <c r="P44" i="1"/>
  <c r="W43" i="1"/>
  <c r="V43" i="1"/>
  <c r="P43" i="1"/>
  <c r="W42" i="1"/>
  <c r="V42" i="1"/>
  <c r="P42" i="1"/>
  <c r="W41" i="1"/>
  <c r="V41" i="1"/>
  <c r="P41" i="1"/>
  <c r="W40" i="1"/>
  <c r="V40" i="1"/>
  <c r="P40" i="1"/>
  <c r="W39" i="1"/>
  <c r="V39" i="1"/>
  <c r="P39" i="1"/>
  <c r="W38" i="1"/>
  <c r="V38" i="1"/>
  <c r="P38" i="1"/>
  <c r="W37" i="1"/>
  <c r="V37" i="1"/>
  <c r="P37" i="1"/>
  <c r="W36" i="1"/>
  <c r="V36" i="1"/>
  <c r="P36" i="1"/>
  <c r="W35" i="1"/>
  <c r="V35" i="1"/>
  <c r="P35" i="1"/>
  <c r="W34" i="1"/>
  <c r="V34" i="1"/>
  <c r="P34" i="1"/>
  <c r="W33" i="1"/>
  <c r="V33" i="1"/>
  <c r="P33" i="1"/>
  <c r="W32" i="1"/>
  <c r="V32" i="1"/>
  <c r="P32" i="1"/>
  <c r="W31" i="1"/>
  <c r="V31" i="1"/>
  <c r="P31" i="1"/>
  <c r="W30" i="1"/>
  <c r="V30" i="1"/>
  <c r="P30" i="1"/>
  <c r="W29" i="1"/>
  <c r="V29" i="1"/>
  <c r="P29" i="1"/>
  <c r="W28" i="1"/>
  <c r="V28" i="1"/>
  <c r="P28" i="1"/>
  <c r="W27" i="1"/>
  <c r="V27" i="1"/>
  <c r="P27" i="1"/>
  <c r="W26" i="1"/>
  <c r="V26" i="1"/>
  <c r="P26" i="1"/>
  <c r="W25" i="1"/>
  <c r="V25" i="1"/>
  <c r="P25" i="1"/>
  <c r="W24" i="1"/>
  <c r="V24" i="1"/>
  <c r="P24" i="1"/>
  <c r="W23" i="1"/>
  <c r="V23" i="1"/>
  <c r="P23" i="1"/>
  <c r="W22" i="1"/>
  <c r="V22" i="1"/>
  <c r="P22" i="1"/>
  <c r="W21" i="1"/>
  <c r="V21" i="1"/>
  <c r="P21" i="1"/>
  <c r="W20" i="1"/>
  <c r="V20" i="1"/>
  <c r="P20" i="1"/>
  <c r="W19" i="1"/>
  <c r="V19" i="1"/>
  <c r="P19" i="1"/>
  <c r="W18" i="1"/>
  <c r="V18" i="1"/>
  <c r="P18" i="1"/>
  <c r="W17" i="1"/>
  <c r="V17" i="1"/>
  <c r="P17" i="1"/>
  <c r="W16" i="1"/>
  <c r="V16" i="1"/>
  <c r="P16" i="1"/>
  <c r="W15" i="1"/>
  <c r="V15" i="1"/>
  <c r="P15" i="1"/>
  <c r="W14" i="1"/>
  <c r="V14" i="1"/>
  <c r="P14" i="1"/>
  <c r="W13" i="1"/>
  <c r="V13" i="1"/>
  <c r="P13" i="1"/>
  <c r="W12" i="1"/>
  <c r="V12" i="1"/>
  <c r="P12" i="1"/>
  <c r="W11" i="1"/>
  <c r="V11" i="1"/>
  <c r="P11" i="1"/>
  <c r="W10" i="1"/>
  <c r="V10" i="1"/>
  <c r="P10" i="1"/>
  <c r="W9" i="1"/>
  <c r="V9" i="1"/>
  <c r="P9" i="1"/>
  <c r="W8" i="1"/>
  <c r="V8" i="1"/>
  <c r="P8" i="1"/>
  <c r="W7" i="1"/>
  <c r="V7" i="1"/>
  <c r="P7" i="1"/>
  <c r="W6" i="1"/>
  <c r="V6" i="1"/>
  <c r="P6" i="1"/>
  <c r="W5" i="1"/>
  <c r="V5" i="1"/>
  <c r="P5" i="1"/>
  <c r="W4" i="1"/>
  <c r="V4" i="1"/>
  <c r="P4" i="1"/>
  <c r="W3" i="1"/>
  <c r="V3" i="1"/>
  <c r="P3" i="1"/>
  <c r="W2" i="1"/>
  <c r="V2" i="1"/>
  <c r="P2" i="1"/>
  <c r="P284" i="1" l="1"/>
  <c r="P394" i="1"/>
  <c r="P460" i="1"/>
  <c r="P468" i="1"/>
  <c r="Q444" i="1"/>
  <c r="W444" i="1" s="1"/>
  <c r="Q457" i="1"/>
  <c r="W457" i="1" s="1"/>
  <c r="P4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Sierra</author>
  </authors>
  <commentList>
    <comment ref="L452" authorId="0" shapeId="0" xr:uid="{1F4681C4-EDD8-4E96-8FCB-B053EFBAFA34}">
      <text>
        <r>
          <rPr>
            <b/>
            <sz val="9"/>
            <color indexed="81"/>
            <rFont val="Tahoma"/>
            <family val="2"/>
          </rPr>
          <t>Jose Sierra:</t>
        </r>
        <r>
          <rPr>
            <sz val="9"/>
            <color indexed="81"/>
            <rFont val="Tahoma"/>
            <family val="2"/>
          </rPr>
          <t xml:space="preserve">
From Al David 08/08/23,  @Harshil Kanakia please verify.</t>
        </r>
      </text>
    </comment>
  </commentList>
</comments>
</file>

<file path=xl/sharedStrings.xml><?xml version="1.0" encoding="utf-8"?>
<sst xmlns="http://schemas.openxmlformats.org/spreadsheetml/2006/main" count="3611" uniqueCount="742">
  <si>
    <t>Department</t>
  </si>
  <si>
    <t>Project</t>
  </si>
  <si>
    <t>Category</t>
  </si>
  <si>
    <t>Location</t>
  </si>
  <si>
    <t>City</t>
  </si>
  <si>
    <t>State</t>
  </si>
  <si>
    <t>Funding Source</t>
  </si>
  <si>
    <t>Org number</t>
  </si>
  <si>
    <t>JL Code</t>
  </si>
  <si>
    <t>Measure K JL Code</t>
  </si>
  <si>
    <t>FY 2022-23 Adopted</t>
  </si>
  <si>
    <t>FY 2022-23 Actuals</t>
  </si>
  <si>
    <t>FY 2023-24 Recommended Budget (RLB)</t>
  </si>
  <si>
    <t>September Revisions (rollover)</t>
  </si>
  <si>
    <t>September Revisions (new appropriations)</t>
  </si>
  <si>
    <t>September Revisions (Total)</t>
  </si>
  <si>
    <t>FY 2023-24 Adopted</t>
  </si>
  <si>
    <t>FY 2024-25 Proposed Project Budget</t>
  </si>
  <si>
    <t>FY 2025-26 Proposed Project Budget</t>
  </si>
  <si>
    <t>FY 2026-27 Proposed Project Budget</t>
  </si>
  <si>
    <t>FY 2027-28 Proposed Project Budget</t>
  </si>
  <si>
    <t>FY 2025-28 Total</t>
  </si>
  <si>
    <t>Total</t>
  </si>
  <si>
    <t>PDU</t>
  </si>
  <si>
    <t>San Mateo Medical Ctr - Bond Financing 2018</t>
  </si>
  <si>
    <t>Health and Safety</t>
  </si>
  <si>
    <t>222 West 39th Ave</t>
  </si>
  <si>
    <t>San Mateo</t>
  </si>
  <si>
    <t>California</t>
  </si>
  <si>
    <t>Bond</t>
  </si>
  <si>
    <t>PDP04</t>
  </si>
  <si>
    <t>Cordilleras Replacement - Bond Financing 2021</t>
  </si>
  <si>
    <t>Mental Health</t>
  </si>
  <si>
    <t>200 Edmonds Road</t>
  </si>
  <si>
    <t>Redwood City</t>
  </si>
  <si>
    <t>PC015</t>
  </si>
  <si>
    <t>DPW</t>
  </si>
  <si>
    <t>ADA Compliant Door for Tax Office</t>
  </si>
  <si>
    <t>Accessibility</t>
  </si>
  <si>
    <t>555 County Center</t>
  </si>
  <si>
    <t>Debt Service Reserves</t>
  </si>
  <si>
    <t>P2T66</t>
  </si>
  <si>
    <t>ADA Elections Registration Compliance @ Tower Road</t>
  </si>
  <si>
    <t>40 Tower Road</t>
  </si>
  <si>
    <t>P2T67</t>
  </si>
  <si>
    <t xml:space="preserve">Countywide Elevator Upgrades </t>
  </si>
  <si>
    <t>Countywide</t>
  </si>
  <si>
    <t/>
  </si>
  <si>
    <t>P31T1</t>
  </si>
  <si>
    <t>Countywide ADA Improvements</t>
  </si>
  <si>
    <t>P2T64</t>
  </si>
  <si>
    <t>Safe Harbor Shelter Accessible Path of Travel Improvements</t>
  </si>
  <si>
    <t>295 North Access Rd</t>
  </si>
  <si>
    <t>South San Francisco</t>
  </si>
  <si>
    <t>P33P1</t>
  </si>
  <si>
    <t>County Center Parking Garage Replace Existing Lighting Controls</t>
  </si>
  <si>
    <t>Building Equipment Upgrades</t>
  </si>
  <si>
    <t>400 Middlefield Rd</t>
  </si>
  <si>
    <t>P31Y1</t>
  </si>
  <si>
    <t>COB 1 Replace Elastomeric Roof Coating</t>
  </si>
  <si>
    <t>455 County Center</t>
  </si>
  <si>
    <t>P31U1</t>
  </si>
  <si>
    <t>Hall of Justice Traction Elevators (Multiple) Elevator 3 and 7 Only</t>
  </si>
  <si>
    <t>400 County Center</t>
  </si>
  <si>
    <t>PF02R</t>
  </si>
  <si>
    <t>Maguire Elevators 1-4 Modernization</t>
  </si>
  <si>
    <t>330 Bradford St</t>
  </si>
  <si>
    <t>P33W1</t>
  </si>
  <si>
    <t>SMMC Replace Built-Up Roof  (FCIS location)</t>
  </si>
  <si>
    <t>P12HP</t>
  </si>
  <si>
    <t xml:space="preserve">SMMC Replace Carpet Various Locations </t>
  </si>
  <si>
    <t>Office Improvements</t>
  </si>
  <si>
    <t>P12HN</t>
  </si>
  <si>
    <t>Construction Services Paint Interior and Exterior</t>
  </si>
  <si>
    <t>30 Tower Road</t>
  </si>
  <si>
    <t>P31X1</t>
  </si>
  <si>
    <t>Election Registration (Additional ADA Funding)</t>
  </si>
  <si>
    <t>Departmental</t>
  </si>
  <si>
    <t>P32L1</t>
  </si>
  <si>
    <t>Active Transportation Project</t>
  </si>
  <si>
    <t>Bicycle/Pedestrian Access</t>
  </si>
  <si>
    <t>P32T1</t>
  </si>
  <si>
    <t>SMC Central Library Admin Fac HVAC Upgrade</t>
  </si>
  <si>
    <t>125 Lessingia Way</t>
  </si>
  <si>
    <t>P32A1</t>
  </si>
  <si>
    <t>YSC Public Address System Upgrade</t>
  </si>
  <si>
    <t>222 Paul Scannell Drive</t>
  </si>
  <si>
    <t>P32K1</t>
  </si>
  <si>
    <t>Edison and 37th Memorial</t>
  </si>
  <si>
    <t>Community Services</t>
  </si>
  <si>
    <t>Edison and 37th</t>
  </si>
  <si>
    <t>P32Z2</t>
  </si>
  <si>
    <t>Half Moon Bay Airport South-Hangars Rehabilitation</t>
  </si>
  <si>
    <t>Construction</t>
  </si>
  <si>
    <t>9850 Carbillo Hwy</t>
  </si>
  <si>
    <t>Half Moon Bay</t>
  </si>
  <si>
    <t>Station 17 Interim Office/Housing Trailer</t>
  </si>
  <si>
    <t>Emergency Preparedness</t>
  </si>
  <si>
    <t>320 Paul Scannell Drive</t>
  </si>
  <si>
    <t>P31S1</t>
  </si>
  <si>
    <t>Public Address (PA) system expansion</t>
  </si>
  <si>
    <t>P33S1</t>
  </si>
  <si>
    <t xml:space="preserve">Memorial Park Emergency Generator Project </t>
  </si>
  <si>
    <t>9500 Pescadero Creek Road</t>
  </si>
  <si>
    <t>Loma Mar</t>
  </si>
  <si>
    <t>P32P1</t>
  </si>
  <si>
    <t>Quarry Park South Ridge Fire Road Project (Measure K)</t>
  </si>
  <si>
    <t>Santa Maria Ave and Columbus Street</t>
  </si>
  <si>
    <t>P32R1</t>
  </si>
  <si>
    <t>PRKFM</t>
  </si>
  <si>
    <t>San Mateo Medical Center SPD Equipment Replacement/Upgrade</t>
  </si>
  <si>
    <t>P12HF</t>
  </si>
  <si>
    <t>San Mateo Medical Center Endo Scope Washer Replacement</t>
  </si>
  <si>
    <t>P12HG</t>
  </si>
  <si>
    <t xml:space="preserve">San Mateo Medical Center - Automated Dispensing Cabinet (ADC) Upgrade </t>
  </si>
  <si>
    <t>P12HH</t>
  </si>
  <si>
    <t>Bollards for San Mateo Medical Center and Clinics</t>
  </si>
  <si>
    <t>P12HK</t>
  </si>
  <si>
    <t>San Mateo Medical Center Outpatient Pharmacy Automation (Robot) IT Project</t>
  </si>
  <si>
    <t>P12HQ</t>
  </si>
  <si>
    <t>San Mateo Medical Center Respiratory New Location</t>
  </si>
  <si>
    <t>P12HR</t>
  </si>
  <si>
    <t>SMMC Pharmacy Renovation</t>
  </si>
  <si>
    <t>P12HU</t>
  </si>
  <si>
    <t>San Mateo Medical Center Prevent Self Harm and Ligature Project</t>
  </si>
  <si>
    <t>P30F1</t>
  </si>
  <si>
    <t>Pharmacy Carousel</t>
  </si>
  <si>
    <t>P33E1</t>
  </si>
  <si>
    <t>HSA Records Center HVAC Improvements</t>
  </si>
  <si>
    <t>P33M1</t>
  </si>
  <si>
    <t>San Mateo Medical Center MRI Project Design and Install</t>
  </si>
  <si>
    <t>P30D1</t>
  </si>
  <si>
    <t>SMMC Laboratory Cobas Power Supply Upgrade</t>
  </si>
  <si>
    <t>P12HV</t>
  </si>
  <si>
    <t>SMMC Ceiling Lift</t>
  </si>
  <si>
    <t>P12HW</t>
  </si>
  <si>
    <t>FOHC Concrete Stairs and Handrail Installation</t>
  </si>
  <si>
    <t>2710 Middelfield Rd</t>
  </si>
  <si>
    <t>P12HX</t>
  </si>
  <si>
    <t>SMMC Pharmacy Night Locker Remodel</t>
  </si>
  <si>
    <t>P12HY</t>
  </si>
  <si>
    <t>San Mateo Medical Center Compounding Pharmacy Hood</t>
  </si>
  <si>
    <t>P30E1</t>
  </si>
  <si>
    <t>Health 89th Ave Daly City</t>
  </si>
  <si>
    <t>380 90th Street</t>
  </si>
  <si>
    <t>Daly City</t>
  </si>
  <si>
    <t>P33A1</t>
  </si>
  <si>
    <t xml:space="preserve">SMMC Replace Smoke Detector &amp; Fire Alarm Upgrade </t>
  </si>
  <si>
    <t>PF308</t>
  </si>
  <si>
    <t>South San Francisco Modular Office</t>
  </si>
  <si>
    <t>1024 Mission Rd</t>
  </si>
  <si>
    <t>PDP08</t>
  </si>
  <si>
    <t xml:space="preserve"> -   </t>
  </si>
  <si>
    <t>Coastside Inn Remodel</t>
  </si>
  <si>
    <t>Housing and Homelessness</t>
  </si>
  <si>
    <t>230 Cabrillo Hwy</t>
  </si>
  <si>
    <t>P32U1</t>
  </si>
  <si>
    <t>Safe Harbor Homeless Shelter Expansion Project</t>
  </si>
  <si>
    <t>P31A1</t>
  </si>
  <si>
    <t>Pacific Inn Hotel Remodel</t>
  </si>
  <si>
    <t>2610 El Camino</t>
  </si>
  <si>
    <t>P32V1</t>
  </si>
  <si>
    <t>Countywide Fuel Management System Upgrades</t>
  </si>
  <si>
    <t>Maintenance</t>
  </si>
  <si>
    <t>P33J1</t>
  </si>
  <si>
    <t>Cordilleras Replacement</t>
  </si>
  <si>
    <t>San Mateo Medical Center Front Desk Remodels - 2 Clinics</t>
  </si>
  <si>
    <t>P12HS</t>
  </si>
  <si>
    <t>SMMC Foundation Office Space Renovation</t>
  </si>
  <si>
    <t>P12HT</t>
  </si>
  <si>
    <t>HSA Quarry Reception Remodel</t>
  </si>
  <si>
    <t>550 Quarry Rd</t>
  </si>
  <si>
    <t>Belmont</t>
  </si>
  <si>
    <t>P32E1</t>
  </si>
  <si>
    <t>Health Office Space Redesign Space Buildout</t>
  </si>
  <si>
    <t>P32M1</t>
  </si>
  <si>
    <t xml:space="preserve">HSA Non-Client Facing Remodel and Moves </t>
  </si>
  <si>
    <t xml:space="preserve">HSA Client Facing Remodel and Moves </t>
  </si>
  <si>
    <t>Grant Yard Office Remodel</t>
  </si>
  <si>
    <t>752 Chestnut Street</t>
  </si>
  <si>
    <t>P33C1</t>
  </si>
  <si>
    <t>Central Library Kitchen and Restroom Remodel</t>
  </si>
  <si>
    <t>P31Q1</t>
  </si>
  <si>
    <t>ISD Remodel @ Harbor Blvd Bldg A - Place Holder</t>
  </si>
  <si>
    <t>264 Harbor Blvd</t>
  </si>
  <si>
    <t>P32J1</t>
  </si>
  <si>
    <t>HSA EPA Lobby Remodel</t>
  </si>
  <si>
    <t>2415 University Ave</t>
  </si>
  <si>
    <t>East Palo Alto</t>
  </si>
  <si>
    <t>P32D1</t>
  </si>
  <si>
    <t>HSA Quarry New Kitchen Prep Area- New Kitchen and Building Remodel</t>
  </si>
  <si>
    <t>555 Quarry Rd</t>
  </si>
  <si>
    <t>P32H1</t>
  </si>
  <si>
    <t>Assessors Office Carpet Removal and Install 1st Floor</t>
  </si>
  <si>
    <t>P32W1</t>
  </si>
  <si>
    <t>Assessors Office Carpet Removal and Install 3rd Floor</t>
  </si>
  <si>
    <t>P32W2</t>
  </si>
  <si>
    <t>HSA RWC Reception Remodel</t>
  </si>
  <si>
    <t>2500 Middlefield Road</t>
  </si>
  <si>
    <t>P32F1</t>
  </si>
  <si>
    <t>HSA SSF Reception Remodel</t>
  </si>
  <si>
    <t>271 92nd St</t>
  </si>
  <si>
    <t>P32G1</t>
  </si>
  <si>
    <t>555 County Center, 3rd Floor: Admin, Graphics, GIS and Mapping Areas Capital Improvement Plan</t>
  </si>
  <si>
    <t>P33Q1</t>
  </si>
  <si>
    <t xml:space="preserve">Probation Lobby Improvements (Juvenile Hall)  </t>
  </si>
  <si>
    <t>P31P1</t>
  </si>
  <si>
    <t>Maguire Basement Office Space</t>
  </si>
  <si>
    <t>P33K1</t>
  </si>
  <si>
    <t>Tunitas Creek Beach Improvement Project</t>
  </si>
  <si>
    <t>Parks and Recreation</t>
  </si>
  <si>
    <t>23000 Cabrillo Highway South</t>
  </si>
  <si>
    <t>P30T1</t>
  </si>
  <si>
    <t>Tunitas Creek Beach Improvement Project (Measure K)</t>
  </si>
  <si>
    <t>PRKTU</t>
  </si>
  <si>
    <t>Realize Flood Park (Measure K)</t>
  </si>
  <si>
    <t>215 Bay Road</t>
  </si>
  <si>
    <t>Menlo Park</t>
  </si>
  <si>
    <t>P30W1</t>
  </si>
  <si>
    <t>PV020</t>
  </si>
  <si>
    <t>Realize Flood Park</t>
  </si>
  <si>
    <t>Coyote Point Eastern Promenade</t>
  </si>
  <si>
    <t>1701 Coyote Point Dr</t>
  </si>
  <si>
    <t>P30Y1</t>
  </si>
  <si>
    <t>Feasibility and Replacement of Bridges (Measure K)</t>
  </si>
  <si>
    <t>P30U1</t>
  </si>
  <si>
    <t>SPVWB</t>
  </si>
  <si>
    <t>Coyote Point Curiodyssey TPO/Sliding Repair</t>
  </si>
  <si>
    <t>P33O1</t>
  </si>
  <si>
    <t>Coyote Point Marina Dredging Project</t>
  </si>
  <si>
    <t>P32Q1</t>
  </si>
  <si>
    <t>San Pedro Valley Visitor Center Repairs</t>
  </si>
  <si>
    <t>600 Oddstad Blvd</t>
  </si>
  <si>
    <t>Pacifica</t>
  </si>
  <si>
    <t>P32Y1</t>
  </si>
  <si>
    <t>Conversion of Unit 1B to Office Space (initial Design Only)</t>
  </si>
  <si>
    <t>Planning</t>
  </si>
  <si>
    <t>P33F1</t>
  </si>
  <si>
    <t>Conversion of Rehab Gym to FQHC Clinic (Initial Design Only)</t>
  </si>
  <si>
    <t>P33G1</t>
  </si>
  <si>
    <t>Renovation of Registration Areas in the 39th Ave Clinics Buildings (Initial Design Only)</t>
  </si>
  <si>
    <t>P33H1</t>
  </si>
  <si>
    <t>Heller Street Remodel (Design Only)</t>
  </si>
  <si>
    <t>728 Heller St</t>
  </si>
  <si>
    <t>Redwood</t>
  </si>
  <si>
    <t>P32B1</t>
  </si>
  <si>
    <t>Sheriff's Locker Room Remodel (Design Only)</t>
  </si>
  <si>
    <t>P32X1</t>
  </si>
  <si>
    <t>Maguire Locker (Design Only)</t>
  </si>
  <si>
    <t>P33L1</t>
  </si>
  <si>
    <t>Parkwide Asphalt Paving (Measure K)</t>
  </si>
  <si>
    <t>Roads</t>
  </si>
  <si>
    <t>P29Y1</t>
  </si>
  <si>
    <t>PRKWP</t>
  </si>
  <si>
    <t>San Carlos Airport Pavement Replacement</t>
  </si>
  <si>
    <t>620 Airport Way</t>
  </si>
  <si>
    <t>San Carlos</t>
  </si>
  <si>
    <t>P33B1</t>
  </si>
  <si>
    <t xml:space="preserve">Central Library Replace Windows   </t>
  </si>
  <si>
    <t>Sustainability</t>
  </si>
  <si>
    <t>P31R1</t>
  </si>
  <si>
    <t>Pescadero Transfer Station Security Camera</t>
  </si>
  <si>
    <t>921 Bean Hollow Road</t>
  </si>
  <si>
    <t>Pescadero</t>
  </si>
  <si>
    <t>P33N1</t>
  </si>
  <si>
    <t>Coyote Point Water Distribution System (Measure K)</t>
  </si>
  <si>
    <t>Utilities</t>
  </si>
  <si>
    <t>P29L3</t>
  </si>
  <si>
    <t>PRKC2</t>
  </si>
  <si>
    <t>Coyote Point Wastewater Collection System (Measure K)</t>
  </si>
  <si>
    <t>P29L4</t>
  </si>
  <si>
    <t>PRKC1</t>
  </si>
  <si>
    <t>Huddart Park Water System Upgrade Project (Measure K)</t>
  </si>
  <si>
    <t>1100 Kings Mountain Road</t>
  </si>
  <si>
    <t>Woodside</t>
  </si>
  <si>
    <t>P30V1</t>
  </si>
  <si>
    <t>HPWSS</t>
  </si>
  <si>
    <t>Quarry Park Non Potable Water System (Measure K)</t>
  </si>
  <si>
    <t>P32N1</t>
  </si>
  <si>
    <t>PRKQ1</t>
  </si>
  <si>
    <t>Hall Of Justice Commissioning of the Air Handlers and Smoke Control Reprogramming</t>
  </si>
  <si>
    <t>Facility Surcharge</t>
  </si>
  <si>
    <t>P29R1</t>
  </si>
  <si>
    <t>HOJ, COB2 &amp; Maguire Correctional (Inspection &amp; Testing) Fire Damper Inspection &amp; Replacement</t>
  </si>
  <si>
    <t>County Center</t>
  </si>
  <si>
    <t>P29W1</t>
  </si>
  <si>
    <t>Countywide Fire Alarm Upgrade Phase 1 (Design, Programming &amp; Survey)</t>
  </si>
  <si>
    <t>P29N1</t>
  </si>
  <si>
    <t>Countywide Emergency Generator Study</t>
  </si>
  <si>
    <t>P32S1</t>
  </si>
  <si>
    <t>HOJ Replace Generator</t>
  </si>
  <si>
    <t>P31B1</t>
  </si>
  <si>
    <t>SMMC Replace Boiler 1-6 (Compliance Issue) Phase 2</t>
  </si>
  <si>
    <t>P24R1</t>
  </si>
  <si>
    <t>SMMC Install Nurse Call System  (Board Requested project 2017)</t>
  </si>
  <si>
    <t>P31L1</t>
  </si>
  <si>
    <t>SMMC Fire Water Line Upgrade</t>
  </si>
  <si>
    <t>P31M1</t>
  </si>
  <si>
    <t xml:space="preserve">Facility Surcharge Projects </t>
  </si>
  <si>
    <t xml:space="preserve">Construction Services Mill Asphalt </t>
  </si>
  <si>
    <t>PF708</t>
  </si>
  <si>
    <t xml:space="preserve">Motor Pool Construction Services Mill Asphalt Pavement </t>
  </si>
  <si>
    <t>PF711</t>
  </si>
  <si>
    <t xml:space="preserve">Daytop Drug Treatment Center Seal Coat Asphalt </t>
  </si>
  <si>
    <t>2560 Pulgas Rd</t>
  </si>
  <si>
    <t>PF715</t>
  </si>
  <si>
    <t>Serenity House Install French Drain</t>
  </si>
  <si>
    <t>Water and Stormwater</t>
  </si>
  <si>
    <t>3701 Hacienda Drive</t>
  </si>
  <si>
    <t>P30G2</t>
  </si>
  <si>
    <t xml:space="preserve">East Palo Alto Government Center Backflow Prevention </t>
  </si>
  <si>
    <t>P33T1</t>
  </si>
  <si>
    <t>Election Registration Improvements-California Mandated (Ceiling Insulation &amp; Conduit Replace or Install New)</t>
  </si>
  <si>
    <t>General Fund - Non-Departmental</t>
  </si>
  <si>
    <t>PF846</t>
  </si>
  <si>
    <t>SMMC Pedestrian Path of Travel</t>
  </si>
  <si>
    <t>PF04V</t>
  </si>
  <si>
    <t>Parallel Trail Creation Hwy 1</t>
  </si>
  <si>
    <t>US Highway 1</t>
  </si>
  <si>
    <t>P29F1</t>
  </si>
  <si>
    <t>Sand Hill Rd Bicycle Conflict Zones Striping</t>
  </si>
  <si>
    <t>Sand Hill Rd</t>
  </si>
  <si>
    <t>P28D1</t>
  </si>
  <si>
    <t>Temporary Pedestrian Detour-Mirada Bridge</t>
  </si>
  <si>
    <t>Mirada Road</t>
  </si>
  <si>
    <t>El Granada</t>
  </si>
  <si>
    <t>P31G1</t>
  </si>
  <si>
    <t>Mirada Road Ped Bridge</t>
  </si>
  <si>
    <t>P31J1</t>
  </si>
  <si>
    <t>YSC Burner Replacement</t>
  </si>
  <si>
    <t>P6168</t>
  </si>
  <si>
    <t>Countywide Elevator Replacement RFP-Programming Phase</t>
  </si>
  <si>
    <t>P31F1</t>
  </si>
  <si>
    <t>Lathrop House Interior Plaster Repairs Project (construction and wallpaper phase)</t>
  </si>
  <si>
    <t>701 Hamilton Street</t>
  </si>
  <si>
    <t>P6170</t>
  </si>
  <si>
    <t>Grant Yard Sandblast and Paint Structural Steel Building A</t>
  </si>
  <si>
    <t>PF04F</t>
  </si>
  <si>
    <t>Grant Yard Bldg B - Prep and Paint Structural Steel</t>
  </si>
  <si>
    <t>PF05Q</t>
  </si>
  <si>
    <t>Hall of Justice - Replace SF-2 &amp; AC-1</t>
  </si>
  <si>
    <t>PF05D</t>
  </si>
  <si>
    <t xml:space="preserve">Hall of Justice - Replace EF-11 &amp; SF-1 </t>
  </si>
  <si>
    <t>PF05E</t>
  </si>
  <si>
    <t>South San Francisco 306 Spruce Mechanical Improvements</t>
  </si>
  <si>
    <t>306 Spruce Street</t>
  </si>
  <si>
    <t>PF02C</t>
  </si>
  <si>
    <t>Replace Outdoor Package Unit, Cooling Only, Requiring Lift With Crane, On Roof, Up To 3 Ton</t>
  </si>
  <si>
    <t>Replace Indoor Air-Handling Unit, Single Zone, Up To 2,000 Cfm</t>
  </si>
  <si>
    <t>Replace Ductless Split System, Up To 1 Ton</t>
  </si>
  <si>
    <t>Replace Ductless Split System, Over 1-1/2 Up To 3 Tons</t>
  </si>
  <si>
    <t>Replace Steam/Hot Water Absorption Chiller, Over 200 To 350 Ton</t>
  </si>
  <si>
    <t>Replace Indoor Air-Handling Unit, Single Zone, Over 4000 Up To 6,500 Cfm</t>
  </si>
  <si>
    <t>Replace Indoor Air-Handling Unit, Single Zone, Over 6500 Up To 9,200 Cfm</t>
  </si>
  <si>
    <t>Repair Central Station Ahu, Over 8000 Cfm Up To 16000 Cfm, Includes Replacement Of Blower Motor</t>
  </si>
  <si>
    <t>Replace Air Cooled Condenser Unit, With Compressor, Requiring Lift With Crane, 3-1/2 Up To 4 Tons</t>
  </si>
  <si>
    <t>Replace Air Cooled Condenser Unit, With Compressor,  Requiring Lift With Crane, Up To 2 Tons</t>
  </si>
  <si>
    <t>Replace Air Cooled Condenser Unit, With Compressor, Up To 2 Tons</t>
  </si>
  <si>
    <t>Replace Centrifugal Exhaust Fan, 4910 To 13760 Cfm, 35" Square Or Round, Roof Or Wall Mounted</t>
  </si>
  <si>
    <t>Replace Propeller Type Exhaust Fan, 3/4 Hp, 6175 Cfm, Ceiling Or Wall Mounted</t>
  </si>
  <si>
    <t>Replace Centrifugal Exhaust Fan, 815 To 1650 Cfm, 12'' Belt Driven, Roof Or Wall Mounted</t>
  </si>
  <si>
    <t>Renovate Geared/Traction Elevator, Up To 3,000 Pounds, 3 To 5 Floors</t>
  </si>
  <si>
    <t>Replace Fan Driven, Gas Fired, Unit Heater 100 To 160 Mbh, Installed Up To 10' Above Finished Grade,(Age), Repair Shop - 2 Ea, Locker Room, Storage Room, Room 6</t>
  </si>
  <si>
    <t>RWC Winslow Motorpool</t>
  </si>
  <si>
    <t>Replace Air Cooled Condenser Unit, With Compressor, Requiring Lift With Crane, 2-1/2 Up To 3 Tons</t>
  </si>
  <si>
    <t>Replace Air Cooled Condenser, Without Compressor, Over 2 Up To 5 Tons</t>
  </si>
  <si>
    <t>Replace Air Cooled Condenser, Without Compressor, Up To 2 Tons</t>
  </si>
  <si>
    <t>Replace Fan Driven, Gas Fired, Unit Heater 100 To 160 Mbh, Installed Up To 10' Above Finished Grade,(Age), Dayton Gas Fired Ir Heater, Located Interior Garage East And West Interior Corners</t>
  </si>
  <si>
    <t>59 Entrada Way</t>
  </si>
  <si>
    <t>La Honda</t>
  </si>
  <si>
    <t>Replace Fan Driven, Gas Fired Unit Heater, 100 Up To 160 Mbh Installed 10' To 20' Above Finished Grade,Resnor Gas, Located On West Interior, Room 103</t>
  </si>
  <si>
    <t>Replace Fan Driven, Gas Fired Unit Heater, 100 Up To 160 Mbh Installed 10' To 20' Above Finished Grade,(Age), Interior Garage East, Interior Garage West</t>
  </si>
  <si>
    <t>29 Tower Rd</t>
  </si>
  <si>
    <t>Replace Duct Furnace, Indoor Installation, Gas Fired, 121 Mbh Up To 240 Mbh</t>
  </si>
  <si>
    <t>Replace Electric Coiling Service Door, Over 144 Up To 200 Sf</t>
  </si>
  <si>
    <t>Replace Manual Coiling Service Door, Over 32 Up To 60 Sf</t>
  </si>
  <si>
    <t>Replace Manual Coiling Service Door, Over 60 Up To 100 Sf</t>
  </si>
  <si>
    <t>Replace Motor For Door Operator, Up To 1 Hp</t>
  </si>
  <si>
    <t>Replace Electric Coiling Service Door, Over 100 Up To 144 Sf</t>
  </si>
  <si>
    <t>Replace Built-Up Roofing, 300 Sf And Over, Up To 4 Ply With 35" Insulation</t>
  </si>
  <si>
    <t>Replace Insulated Standing Seam Metal Roof, 300 Sf And Over, In Building With No Roof Deck</t>
  </si>
  <si>
    <t>Replace Uninsulated Corrugated Metal Panel Roof, 300 Sf And Over, In Building With No Roof Deck</t>
  </si>
  <si>
    <t>Replace Uninsulated Corrugated Metal Panel Roof, Under 300 Sf,Half Of Roof</t>
  </si>
  <si>
    <t>Replace Fiberglass Roof Panels, Under 300 Sf,Half Of Roof</t>
  </si>
  <si>
    <t>702 Chestnut Street</t>
  </si>
  <si>
    <t>Replace Indicating Panel For Security System, Up To 10 Channel</t>
  </si>
  <si>
    <t>Replace Domestic Water Heater, Gas, Up To 50 Gallons</t>
  </si>
  <si>
    <t>Replace Domestic Water Heater, Gas, 75 Gallon</t>
  </si>
  <si>
    <t>COB1 Replace AHU02, AHU04, AHU05, AHU06</t>
  </si>
  <si>
    <t>PF04E</t>
  </si>
  <si>
    <t>COB 2 Replace HVAC Pumps P-3 &amp; P-4</t>
  </si>
  <si>
    <t>PF05H</t>
  </si>
  <si>
    <t>COB 1 - Replace Exhaust Fans EXF01 &amp; EXH04</t>
  </si>
  <si>
    <t>PF05P</t>
  </si>
  <si>
    <t>COB 1 - Replace Air Compressor 2HP w/30 Gallon Tank</t>
  </si>
  <si>
    <t>PF05R</t>
  </si>
  <si>
    <t>COB 1 - Repair Single-Zone Package Unit AC-1</t>
  </si>
  <si>
    <t>PF05S</t>
  </si>
  <si>
    <t>Daytop Condenser Unit</t>
  </si>
  <si>
    <t>PF05Y</t>
  </si>
  <si>
    <t>COB 1 - Replace Air Handler Unit AHU05</t>
  </si>
  <si>
    <t>PF05N</t>
  </si>
  <si>
    <t>Maguire Replace Condenser Units CCU-East &amp; CU-West</t>
  </si>
  <si>
    <t>300 Bradford Street</t>
  </si>
  <si>
    <t>PF05J</t>
  </si>
  <si>
    <t>Maguire Correctional Facility Prep &amp; Paint Structural Steel at 4th Floor Rec Yard</t>
  </si>
  <si>
    <t>PF04K</t>
  </si>
  <si>
    <t>Youth Services Center Replace Air Handling Unit</t>
  </si>
  <si>
    <t>PF02L</t>
  </si>
  <si>
    <t>Youth Services Center Replace 2 Condenser Units and AHU Unit</t>
  </si>
  <si>
    <t>PF02N</t>
  </si>
  <si>
    <t>Motor Pool Replace Asphalt Shingle Roof Dyno Structure</t>
  </si>
  <si>
    <t>PF04D</t>
  </si>
  <si>
    <t>YSC Cooling Tower Repairs</t>
  </si>
  <si>
    <t>PF05A</t>
  </si>
  <si>
    <t>Hall of Justice Replace Indoor Air Handling Units -AC3 SF1 and SF2</t>
  </si>
  <si>
    <t>PF02G</t>
  </si>
  <si>
    <t>Hall of Justice - Replace PCHWP Chiller</t>
  </si>
  <si>
    <t>PF05C</t>
  </si>
  <si>
    <t>Hall of Justice Replace Switchboard MCC-2 &amp; MCC-3</t>
  </si>
  <si>
    <t>PF05F</t>
  </si>
  <si>
    <t>Hall of Justice Replace Condenser Unit CU-12 &amp; CU-13</t>
  </si>
  <si>
    <t>PF05G</t>
  </si>
  <si>
    <t>Hall of Justice - Replace AHU'S AC-2A &amp; AC-2B</t>
  </si>
  <si>
    <t>PF05I</t>
  </si>
  <si>
    <t>Hall of Justice - Replace Day Tanks TNK01, TNK02, TNK03</t>
  </si>
  <si>
    <t>PF05K</t>
  </si>
  <si>
    <t>Hall of Justice - Replace AC-01 &amp; AC-02</t>
  </si>
  <si>
    <t>PF05L</t>
  </si>
  <si>
    <t>Hall of Justice Replace Condenser Unit CU-14</t>
  </si>
  <si>
    <t>PF05M</t>
  </si>
  <si>
    <t>YSC Co-Gen/Central Plant Upgrade</t>
  </si>
  <si>
    <t>P23V1</t>
  </si>
  <si>
    <t>Maguire Correctional Facility Replace Co-Generation with Tico Units</t>
  </si>
  <si>
    <t>P24W1</t>
  </si>
  <si>
    <t>Hall of Justice Basement Office Room HVAC, Plumbing, Abatement, Electrical Improvements</t>
  </si>
  <si>
    <t>PF03D</t>
  </si>
  <si>
    <t>Maguire Correctional Facility Replace Hydraulic Loading Dock Platform Lift</t>
  </si>
  <si>
    <t>PF03U</t>
  </si>
  <si>
    <t>SSF Adult Probation Fan Coil Unit</t>
  </si>
  <si>
    <t>PF05Z</t>
  </si>
  <si>
    <t>SSF Adult Probation Condenser Unit</t>
  </si>
  <si>
    <t>PF06A</t>
  </si>
  <si>
    <t>YSC Repair Heating/Hot-Chilled Water Line</t>
  </si>
  <si>
    <t>PF02U</t>
  </si>
  <si>
    <t>Repair Cooling Tower, Over 300 Ton Up To 1,000 Ton, Includes Replacement Of Bearings, Fan Motors And Remove/Replace Float Valve</t>
  </si>
  <si>
    <t>Replace Air Cooled Condenser Unit, With Compressor, 2-1/2 Up To 3 Tons</t>
  </si>
  <si>
    <t>Replace Air Cooled Condenser Unit, With Compressor, Over 4 Up To 5 Tons</t>
  </si>
  <si>
    <t>Replace Air Cooled Condenser Unit, With Compressor, Over 75 Up To 10 Tons</t>
  </si>
  <si>
    <t>Replace Centrifugal Exhaust Fan, 1650 To 3500 Cfm, 21" Square Or Round, Roof Or Wall Mounted</t>
  </si>
  <si>
    <t>1580 Maple Street</t>
  </si>
  <si>
    <t>Replace Unit Heater, Steam Or Hot Water, Over 282 To 565 Mbh,(Age), Dna Amp Lab 162</t>
  </si>
  <si>
    <t>50 Tower Rd</t>
  </si>
  <si>
    <t>Replace Fan Driven, Gas Fired, Unit Heater 100 To 160 Mbh, Installed Up To 10' Above Finished Grade,(Age), Interior, East End Of Building</t>
  </si>
  <si>
    <t>400 Log Cabin Rd</t>
  </si>
  <si>
    <t>Replace Uninsulated Standing Seam Metal Roof, Over 300 Sf, In Building With No Roof Deck</t>
  </si>
  <si>
    <t>Replace Domestic Water Heater, Electric, Over 20 Up To 52 Gallons</t>
  </si>
  <si>
    <t>32 Tower Road</t>
  </si>
  <si>
    <t>Replace Tankless Water Heater, Gas, Over 32 To 95 Gpm</t>
  </si>
  <si>
    <t>Replace Commercial Water Heater, Gas, 250 Up To 480 Gph</t>
  </si>
  <si>
    <t>Replace Commercial Water Heater, Gas, 115 Up To 245 Gph</t>
  </si>
  <si>
    <t>Hall of Justice Replace HVAC Pump CW01 - CW05</t>
  </si>
  <si>
    <t>PF03V</t>
  </si>
  <si>
    <t>Hall of Justice Replace Exhaust Fan RF-4</t>
  </si>
  <si>
    <t>PF03X</t>
  </si>
  <si>
    <t>Maguire Correctional Facility Replace ATS Switch Board</t>
  </si>
  <si>
    <t>PF03Y</t>
  </si>
  <si>
    <t>Countywide Graffiti Abatement Program</t>
  </si>
  <si>
    <t>P22D8</t>
  </si>
  <si>
    <t>The 5th Avenue Underpass Landscaping Project</t>
  </si>
  <si>
    <t>5th Ave and Railroad</t>
  </si>
  <si>
    <t>P6163</t>
  </si>
  <si>
    <t>Radio Shop Project at Chestnut &amp; Grant Yard</t>
  </si>
  <si>
    <t>P30J1</t>
  </si>
  <si>
    <t>Replace Furnace, Hot Air Heating, Gas-Fired, Over 75 To 125 Mbh</t>
  </si>
  <si>
    <t>County Office Building 3</t>
  </si>
  <si>
    <t>500 County Center</t>
  </si>
  <si>
    <t>PDP01</t>
  </si>
  <si>
    <t>General Bond Program Administration</t>
  </si>
  <si>
    <t>Debt Service</t>
  </si>
  <si>
    <t>P29M1</t>
  </si>
  <si>
    <t>COB1 Replace Emergency Generator 6 &amp; 7</t>
  </si>
  <si>
    <t>PF03Z</t>
  </si>
  <si>
    <t xml:space="preserve">Coast House Fire Alarm Upgrades </t>
  </si>
  <si>
    <t>P6169</t>
  </si>
  <si>
    <t>Replace Automatic Transfer Switch, 100 Amp, 3 Phase</t>
  </si>
  <si>
    <t>17290 Skyline Blvd</t>
  </si>
  <si>
    <t>Replace Fan Driven, Gas-Fired Unit Heater, Up To 80 Mbh, Installed Up To 10' Above Finished Grade,(Age), Interior Garage North</t>
  </si>
  <si>
    <t>1200 Pescadero Creek Road</t>
  </si>
  <si>
    <t>Replace Generator Set, Diesel, Over 30 Kw Up To 50 Kw</t>
  </si>
  <si>
    <t>Replace Generator Set, Diesel, Up To 30 Kw</t>
  </si>
  <si>
    <t>300 Edmonds Road</t>
  </si>
  <si>
    <t>Replace Motorized Aluminum Sectional Overhead Door, Over 100 Sf Up To 192 Sf</t>
  </si>
  <si>
    <t>Replace 1/2 Horsepower Electric Trolley Operator On Overhead Door Over 12' X 12'</t>
  </si>
  <si>
    <t>Replace Outdoor Package Unit, Heat And Cooling, Over 10 Up To 15 Ton</t>
  </si>
  <si>
    <t>Replace Insulated Corrugated Metal Panel Roof And Insulation, 300 Sf And Over, In Building With No Roof Deck</t>
  </si>
  <si>
    <t>Parks</t>
  </si>
  <si>
    <t>Memorial Park Facility Improvements - Emergency Generators</t>
  </si>
  <si>
    <t>EPRKM</t>
  </si>
  <si>
    <t>Work Furlough Replace Emergency Generator</t>
  </si>
  <si>
    <t>PF04R</t>
  </si>
  <si>
    <t xml:space="preserve">SMMC HVAC Equipment Controls Upgrade </t>
  </si>
  <si>
    <t>PE026</t>
  </si>
  <si>
    <t>San Mateo Medical Center Replace 12 Fire Doors</t>
  </si>
  <si>
    <t>P28X1</t>
  </si>
  <si>
    <t>Edison and 37th Landscape</t>
  </si>
  <si>
    <t>Edison and 37th St</t>
  </si>
  <si>
    <t>P32Z1</t>
  </si>
  <si>
    <t>Humidity Control &amp; Sterilization Project (Surgery Unit)</t>
  </si>
  <si>
    <t>PF03C</t>
  </si>
  <si>
    <t>SMMC Pneumatic Tube System (YR2 to YR1)</t>
  </si>
  <si>
    <t>PF04Y</t>
  </si>
  <si>
    <t>SMMC Replace Flooring in OR's 1, 2, and 3</t>
  </si>
  <si>
    <t>PF06C</t>
  </si>
  <si>
    <t>SMMC Replace Pneumatic Tube System</t>
  </si>
  <si>
    <t>PF06D</t>
  </si>
  <si>
    <t>SMMC - Replace Exhaust Fans E4 &amp; E5</t>
  </si>
  <si>
    <t>PF06E</t>
  </si>
  <si>
    <t>SMMC - Renovate Elevators EV-A &amp; EV-B</t>
  </si>
  <si>
    <t>PF06F</t>
  </si>
  <si>
    <t>SMMC Building Management System Upgrade</t>
  </si>
  <si>
    <t>PF04T</t>
  </si>
  <si>
    <t>SMMC Replace Air Compressor and Centrifugal Fan</t>
  </si>
  <si>
    <t>PF02P</t>
  </si>
  <si>
    <t>SSF Clinic Building</t>
  </si>
  <si>
    <t>PF04Z</t>
  </si>
  <si>
    <t>Replace Indoor Air-Handling Unit, Single Zone, Over 2,000 Up To 4,000 Cfm</t>
  </si>
  <si>
    <t>Replace Shell And Tube Heat Exchanger, Hot Water Or Steam, Up To 40 Gpm</t>
  </si>
  <si>
    <t>Replace Pump, Base Mounted, Up To 1-1/2 Hp</t>
  </si>
  <si>
    <t>Replace Centrifugal Exhaust Fan, Up To 815 Cfm, 12" Square Or Round, Roof Or Wall Mounted</t>
  </si>
  <si>
    <t>Replace Switchboard 120/208V, 600A To 800A, Includes Demolition And Disposal</t>
  </si>
  <si>
    <t>Replace Packaged Water Tube Steam/Hot Water, Gas Fired Boiler, Over 1220 Up To 2160 Mbh</t>
  </si>
  <si>
    <t>Replace Packaged Water Tube Steam/Hot Water, Gas Fired Boiler, 200 To 600 Mbh</t>
  </si>
  <si>
    <t>Repair Gas Boiler Over 2,000 Mbh Up To 10,000 Mbh, Includes Replacement Of Blower Bearing, Blower Motor, Fire Eye, Gas Regulator, Auto Gas Valve, Solenoid Valve And Repair Controls</t>
  </si>
  <si>
    <t>Replace Centrifugal Chiller, Water Cooled, Over 200 Ton To 250 Ton</t>
  </si>
  <si>
    <t>Replace Base Mounted Circulating Pump-Motor Set, Over 25 To 30 Hp</t>
  </si>
  <si>
    <t>Replace Base Mounted Circulating Pump-Motor Set, Base-Mounted, Over 10 Up To 15 Hp</t>
  </si>
  <si>
    <t>Replace Base Mounted Circulating Pump, Over 30 Up To 60 Hp</t>
  </si>
  <si>
    <t>Replace Base Mounted Circulating Pump-Motor Set, Over 15 Up To 20 Hp</t>
  </si>
  <si>
    <t>Replace Centrifugal Utility Fan, Up To 3/4 Hp, 3600 To 4800 Cfm, Pedestal Mount</t>
  </si>
  <si>
    <t>Replace Centrifugal Utility Fan, Up To 3/4 Hp, 2900 To 3600 Cfm, Pedestal Mount</t>
  </si>
  <si>
    <t>Replace Outdoor Air Handling Unit, Over 5,000 Up To 10,000 Cfm, Requiring Lift With Crane</t>
  </si>
  <si>
    <t>Replace Air Cooled Condenser Without Compressor, Requiring Lift With Crane, Over 5 To 10 Tons</t>
  </si>
  <si>
    <t>Replace Centrifugal Fan, Belt-Driven, Over 15,320 To 22,780 Cfm, 15 Hp</t>
  </si>
  <si>
    <t>Replace Condenser Unit, With Compressor, Air Cooled, Requiring Lift With Crane, Over 5 Up To 75 Tons</t>
  </si>
  <si>
    <t>225 West 37th</t>
  </si>
  <si>
    <t>Replace Centrifugal Utility Fan, Up To 1/4 Hp, 800 To 1300 Cfm, Pedestal Mount</t>
  </si>
  <si>
    <t>Replace Condenser Unit, With Compressor, Air Cooled, Requiring Lift With Crane, Over 125 Up To 15 Ton</t>
  </si>
  <si>
    <t>Replace Insulated Standing Seam Metal Roof, Under 300 Sf, In Building With No Roof Deck</t>
  </si>
  <si>
    <t>Replace Domestic Water Heater, Electric, 10 To 20 Gallons</t>
  </si>
  <si>
    <t>SMMC Hallway Mold Abatement</t>
  </si>
  <si>
    <t>PF03T</t>
  </si>
  <si>
    <t>Daytop Drug Treatment Center Replace Built-Up Roof</t>
  </si>
  <si>
    <t>PF04L</t>
  </si>
  <si>
    <t>Daytop Drug Treatment Center Ductless Split System</t>
  </si>
  <si>
    <t>PF04N</t>
  </si>
  <si>
    <t>South San Francisco Wellness Center</t>
  </si>
  <si>
    <t>San Mateo Medical Ctr</t>
  </si>
  <si>
    <t>Grant Yard Fumigate &amp; Termite Damage Repair Break Room and Old Admin</t>
  </si>
  <si>
    <t>PF04A</t>
  </si>
  <si>
    <t xml:space="preserve">FCIS Building Assessments and Repairs </t>
  </si>
  <si>
    <t>PF03A</t>
  </si>
  <si>
    <t xml:space="preserve">Zone 1 FCIS Building Assessment and Repairs (25 Projects) </t>
  </si>
  <si>
    <t xml:space="preserve">Zone 2 FCIS Building Assessment and Repairs (17 Projects) </t>
  </si>
  <si>
    <t xml:space="preserve">Zone 3 FCIS Building Assessment and Repairs (20 Projects) </t>
  </si>
  <si>
    <t>Facilities Projects Warranty and Close-out</t>
  </si>
  <si>
    <t>PF635</t>
  </si>
  <si>
    <t>East Palo Alto City Hall Improvements</t>
  </si>
  <si>
    <t>P25J1</t>
  </si>
  <si>
    <t>Childcare Center - Replace 12x12 Vinyl Flooring</t>
  </si>
  <si>
    <t>401 Winslow St</t>
  </si>
  <si>
    <t>PF05T</t>
  </si>
  <si>
    <t>Public Works Corp Yard Half Moon Bay Replace 12" x 12" Vinyl Floor Tile</t>
  </si>
  <si>
    <t>203 Cornell Ave</t>
  </si>
  <si>
    <t>PF05U</t>
  </si>
  <si>
    <t>Grant Yard - Replace 12x12 Vinyl Floor Tile, FCIS</t>
  </si>
  <si>
    <t>PF05O</t>
  </si>
  <si>
    <t>San Mateo Medical Center Outpatient Rotunda Restroom Improvement 1st and 2nd Floor</t>
  </si>
  <si>
    <t>PF03B</t>
  </si>
  <si>
    <t>SMMC Curbing for Stairs</t>
  </si>
  <si>
    <t>PF04U</t>
  </si>
  <si>
    <t>Replace Vinyl Wall Covering,First Floor</t>
  </si>
  <si>
    <t>Replace Vinyl Wall Covering,Second Floor</t>
  </si>
  <si>
    <t>Hall of Justice Court Tenant Improvements</t>
  </si>
  <si>
    <t>P30L1</t>
  </si>
  <si>
    <t>Emergent Special Jobs-GF</t>
  </si>
  <si>
    <t>PDU Improvements</t>
  </si>
  <si>
    <t>PF04X</t>
  </si>
  <si>
    <t>Work Furlough Restroom Upgrades FCIS</t>
  </si>
  <si>
    <t>PF04S</t>
  </si>
  <si>
    <t>South San Francisco Probation Women's Restroom</t>
  </si>
  <si>
    <t>PF05V</t>
  </si>
  <si>
    <t>SSF Adult Probation Office and Victims Replace 12" x 12" Vinyl Floor Tile, throughout First Floor</t>
  </si>
  <si>
    <t>PF05W</t>
  </si>
  <si>
    <t>Alpine Trail Required Mitigation/Permitting</t>
  </si>
  <si>
    <t>Alpine Road</t>
  </si>
  <si>
    <t>Portola Valley</t>
  </si>
  <si>
    <t>P29G1</t>
  </si>
  <si>
    <t>Conservation Easement at Butano Creek</t>
  </si>
  <si>
    <t xml:space="preserve">Pescadero  </t>
  </si>
  <si>
    <t>P30S1</t>
  </si>
  <si>
    <t>EPRKF</t>
  </si>
  <si>
    <t>Tunitas Creek Beach Improvement Project - Ranger Housing</t>
  </si>
  <si>
    <t>EPRKR</t>
  </si>
  <si>
    <t>TUNIT-ND</t>
  </si>
  <si>
    <t>Pescadero Creek County Park Bridge Project</t>
  </si>
  <si>
    <t xml:space="preserve">NPPBT </t>
  </si>
  <si>
    <t>COB 1 Retro-commissioning Design</t>
  </si>
  <si>
    <t>P33U1</t>
  </si>
  <si>
    <t>Capital Project Development</t>
  </si>
  <si>
    <t>P6059</t>
  </si>
  <si>
    <t>Countywide Survey Update - New FCIS Projects Development</t>
  </si>
  <si>
    <t>PF515</t>
  </si>
  <si>
    <t>Maple Street Correctional Center Replace Rolling Gates NW Side</t>
  </si>
  <si>
    <t>Public Safety</t>
  </si>
  <si>
    <t>1300 Maple Street</t>
  </si>
  <si>
    <t>PF04G</t>
  </si>
  <si>
    <t>Replace Vehicle Exhaust Extraction System, Automatic Disconnects, Five Bay</t>
  </si>
  <si>
    <t>HOJ Emergency Gas Line Repair</t>
  </si>
  <si>
    <t>PF05B</t>
  </si>
  <si>
    <t>Work Furlough - Replace Steel Fire Protection Piping</t>
  </si>
  <si>
    <t>PF06B</t>
  </si>
  <si>
    <t>Pescadero CDF - Mill and Overlay Asphalt</t>
  </si>
  <si>
    <t>PF05X</t>
  </si>
  <si>
    <t>306 Spruce Prepare and Seal Coat Asphalt</t>
  </si>
  <si>
    <t>PF04W</t>
  </si>
  <si>
    <t>306 Spruce Street - Prepare, Seal Coat and Pavement Markings at North Parking Lot</t>
  </si>
  <si>
    <t>PF06G</t>
  </si>
  <si>
    <t>Countywide Strategic Energy Master Plan Project Development</t>
  </si>
  <si>
    <t>P23G3</t>
  </si>
  <si>
    <t>COB1 Controls Upgrade</t>
  </si>
  <si>
    <t>P33V1</t>
  </si>
  <si>
    <t xml:space="preserve">Maguire Correctional Facility Alternative Energy System Study </t>
  </si>
  <si>
    <t>PE033</t>
  </si>
  <si>
    <t>Energy Management Software Pilot Project</t>
  </si>
  <si>
    <t>PE034</t>
  </si>
  <si>
    <t>Grant Yard Mechanical and Energy Evaluation</t>
  </si>
  <si>
    <t>PE035</t>
  </si>
  <si>
    <t>Crime-Lab Energy Retrofit</t>
  </si>
  <si>
    <t>PE036</t>
  </si>
  <si>
    <t>Crime-Lab Solar expansion</t>
  </si>
  <si>
    <t>PE037</t>
  </si>
  <si>
    <t xml:space="preserve">Countywide Interior Lighting Upgrade </t>
  </si>
  <si>
    <t>PE032</t>
  </si>
  <si>
    <t>Maple Street Correctional Center Photovoltaic System</t>
  </si>
  <si>
    <t>PB010</t>
  </si>
  <si>
    <t>Maple Street Correctional Center Repairs (CMO)</t>
  </si>
  <si>
    <t>PB011</t>
  </si>
  <si>
    <t>Integrated Workplace Management System</t>
  </si>
  <si>
    <t>Technology</t>
  </si>
  <si>
    <t>P6107</t>
  </si>
  <si>
    <t>Implementation of Facilities Maximo Project</t>
  </si>
  <si>
    <t>P31E1</t>
  </si>
  <si>
    <t>Pescadero Creek Dredging-Reporting and Maintenance</t>
  </si>
  <si>
    <t>P27J2</t>
  </si>
  <si>
    <t>Bayfront Canal Drainage Improvement Project (Flood District County Commitment)</t>
  </si>
  <si>
    <t>3735 Haven Ave</t>
  </si>
  <si>
    <t>P31K1</t>
  </si>
  <si>
    <t>Central Library Replace Water Closet Compartment</t>
  </si>
  <si>
    <t>PF828</t>
  </si>
  <si>
    <t>Navigation Center</t>
  </si>
  <si>
    <t>275 Blomquist Street</t>
  </si>
  <si>
    <t>Grants/Donations</t>
  </si>
  <si>
    <t>PDP05</t>
  </si>
  <si>
    <t>TUNIT-CC</t>
  </si>
  <si>
    <t>TUNIT-POST</t>
  </si>
  <si>
    <t>TUNIT-PC</t>
  </si>
  <si>
    <t>Pescadero Community Park</t>
  </si>
  <si>
    <t>Parallel trail</t>
  </si>
  <si>
    <t>Measure K</t>
  </si>
  <si>
    <t>P29F2</t>
  </si>
  <si>
    <t>BOSD3</t>
  </si>
  <si>
    <t>ROC Security Upgrades</t>
  </si>
  <si>
    <t>501 Winslow St</t>
  </si>
  <si>
    <t>PC030</t>
  </si>
  <si>
    <t>CAPDC</t>
  </si>
  <si>
    <t>TBD</t>
  </si>
  <si>
    <t>North Fair Oaks Library</t>
  </si>
  <si>
    <t>2510 Middlefield Road</t>
  </si>
  <si>
    <t>NDSFO</t>
  </si>
  <si>
    <t>Pescadero Fire Station (Planning)</t>
  </si>
  <si>
    <t>CAPPF</t>
  </si>
  <si>
    <t>Tower Road Fire Station 17</t>
  </si>
  <si>
    <t>NDSTR</t>
  </si>
  <si>
    <t>MPKFI</t>
  </si>
  <si>
    <t>South San Francisco-Measure K</t>
  </si>
  <si>
    <t>CAPSC</t>
  </si>
  <si>
    <t>Belmont Trail Extensions</t>
  </si>
  <si>
    <t>PC028</t>
  </si>
  <si>
    <t>BOSD2</t>
  </si>
  <si>
    <t>Storm Damage Repairs</t>
  </si>
  <si>
    <t>PRKST</t>
  </si>
  <si>
    <t xml:space="preserve">San Bruno Mountain Day Use Improvement Project </t>
  </si>
  <si>
    <t>555 Guadalupe Canyon Parkway</t>
  </si>
  <si>
    <t>Brisbane</t>
  </si>
  <si>
    <t>PRKS1</t>
  </si>
  <si>
    <t>Coyote Point Park Modernization Projects</t>
  </si>
  <si>
    <t>Junipero Serra Park Modernization Projects</t>
  </si>
  <si>
    <t>1801 Crystal Springs Rd</t>
  </si>
  <si>
    <t>San Bruno</t>
  </si>
  <si>
    <t>Parkwide Paving</t>
  </si>
  <si>
    <t>Eucalyptus Tree Removal</t>
  </si>
  <si>
    <t>PC029</t>
  </si>
  <si>
    <t>DPWTR</t>
  </si>
  <si>
    <t>ISD</t>
  </si>
  <si>
    <t>County SIP VoIP Transition</t>
  </si>
  <si>
    <t>MK029</t>
  </si>
  <si>
    <t>ISDTI</t>
  </si>
  <si>
    <t>Cybersecurity Upgrades</t>
  </si>
  <si>
    <t>MK030 </t>
  </si>
  <si>
    <t>Middlefield Road Smart Street Technologies</t>
  </si>
  <si>
    <t>Middlefield Road</t>
  </si>
  <si>
    <t>North Fair Oaks</t>
  </si>
  <si>
    <t>PLNPI</t>
  </si>
  <si>
    <t>Robotic Process Automation</t>
  </si>
  <si>
    <t>MK032</t>
  </si>
  <si>
    <t>Server Disaster Recovery as a Service</t>
  </si>
  <si>
    <t>MK023</t>
  </si>
  <si>
    <t xml:space="preserve">Data Analytics </t>
  </si>
  <si>
    <t>Artificial Intelligence</t>
  </si>
  <si>
    <t>Coyote Point Water System</t>
  </si>
  <si>
    <t>Coyote Point Sewer System</t>
  </si>
  <si>
    <t xml:space="preserve">Quarry Park Non-Potable Waterline </t>
  </si>
  <si>
    <t>Memorial Waterline Replacement Project</t>
  </si>
  <si>
    <t>MPWLR</t>
  </si>
  <si>
    <t>Flooding in North Fair Oaks-Hire Consultant to study possible solutions</t>
  </si>
  <si>
    <t>PC022</t>
  </si>
  <si>
    <t>CAPBF</t>
  </si>
  <si>
    <t>CSA-7 Infra-structure Replacement</t>
  </si>
  <si>
    <t>PC021</t>
  </si>
  <si>
    <t>Pescadero Alternate Water Source Evaluation (CSA-11)</t>
  </si>
  <si>
    <t>PC025</t>
  </si>
  <si>
    <t>Pescadero (CSA-11) Aquifer Study</t>
  </si>
  <si>
    <t>PC026</t>
  </si>
  <si>
    <t>CSA11 Waterline to Pescadero Fire Station &amp; Pescadero High School</t>
  </si>
  <si>
    <t>PC027</t>
  </si>
  <si>
    <t>Other/External</t>
  </si>
  <si>
    <t>Quarry Park Trail Improvements</t>
  </si>
  <si>
    <t>Microwave Ring Equipment Modernization/Replacement</t>
  </si>
  <si>
    <t>Prop 172</t>
  </si>
  <si>
    <t>PP006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</si>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</sst>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b/>
      <sz val="9"/>
      <color indexed="81"/>
      <name val="Tahoma"/>
      <family val="2"/>
    </font>
    <font>
      <sz val="9"/>
      <color indexed="81"/>
      <name val="Tahoma"/>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3" fillId="0" borderId="0" xfId="0" applyFont="1"/>
    <xf numFmtId="0" fontId="2" fillId="0" borderId="0" xfId="0" applyFont="1"/>
    <xf numFmtId="164" fontId="0" fillId="0" borderId="0" xfId="1" applyNumberFormat="1" applyFont="1" applyFill="1"/>
    <xf numFmtId="164" fontId="0" fillId="0" borderId="0" xfId="1" applyNumberFormat="1" applyFont="1"/>
    <xf numFmtId="43" fontId="0" fillId="0" borderId="0" xfId="1" applyFont="1"/>
    <xf numFmtId="43" fontId="0" fillId="0" borderId="0" xfId="0" applyNumberFormat="1"/>
    <xf numFmtId="43" fontId="0" fillId="0" borderId="0" xfId="1" applyFont="1" applyAlignment="1"/>
  </cellXfs>
  <cellStyles count="2">
    <cellStyle name="Comma" xfId="1" builtinId="3"/>
    <cellStyle name="Normal" xfId="0" builtinId="0"/>
  </cellStyles>
  <dxfs count="16">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rgb="FF000000"/>
        <name val="Calibri"/>
        <family val="2"/>
        <scheme val="minor"/>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F74C5A-E0BD-4AE9-822A-283138B1A614}" name="Table1" displayName="Table1" ref="A1:W473" totalsRowShown="0" headerRowDxfId="14" dataDxfId="13" dataCellStyle="Comma">
  <autoFilter ref="A1:W473" xr:uid="{4EEC15DA-35C7-4587-BA0A-FD6BA97AA9DA}"/>
  <sortState xmlns:xlrd2="http://schemas.microsoft.com/office/spreadsheetml/2017/richdata2" ref="A2:W473">
    <sortCondition ref="G1:G473"/>
  </sortState>
  <tableColumns count="23">
    <tableColumn id="1" xr3:uid="{83B786EF-12A8-4CAE-BB69-47B8A75D7838}" name="Department"/>
    <tableColumn id="2" xr3:uid="{8845B249-4335-4F27-B34B-9DFD6EBCC881}" name="Project"/>
    <tableColumn id="3" xr3:uid="{33CC1928-0C1A-4366-9027-6B71480E5051}" name="Category"/>
    <tableColumn id="4" xr3:uid="{0961DD2C-CAB6-43B2-A5C4-A59E2863029C}" name="Location"/>
    <tableColumn id="5" xr3:uid="{B76EEF1B-E85F-44AB-A796-8C2242F3DB6F}" name="City"/>
    <tableColumn id="6" xr3:uid="{F534185B-0E5C-43A9-8C8B-42637169806B}" name="State"/>
    <tableColumn id="7" xr3:uid="{4F656282-6A0F-4F0F-B7CB-9A0BB1EC7C39}" name="Funding Source"/>
    <tableColumn id="8" xr3:uid="{78F07ACC-B025-4F9F-9D66-C7C4F3C7C677}" name="Org number"/>
    <tableColumn id="9" xr3:uid="{7A7C54BE-E630-4ED1-8BB6-06A0FCBFBFCB}" name="JL Code"/>
    <tableColumn id="10" xr3:uid="{E2CB356F-585C-433F-BB31-5F09EBA2999A}" name="Measure K JL Code"/>
    <tableColumn id="11" xr3:uid="{4244B03E-E967-4E39-ADA6-5FEE6E7A1F4A}" name="FY 2022-23 Adopted" dataDxfId="12" dataCellStyle="Comma"/>
    <tableColumn id="12" xr3:uid="{6E514721-4B27-4FE4-AC38-30F2FE2637D1}" name="FY 2022-23 Actuals" dataDxfId="11" dataCellStyle="Comma"/>
    <tableColumn id="13" xr3:uid="{1411DE8C-4870-4AA7-B277-0AD7AF77FB27}" name="FY 2023-24 Recommended Budget (RLB)" dataDxfId="10" dataCellStyle="Comma"/>
    <tableColumn id="14" xr3:uid="{E9E358D2-7EC7-4DAE-A681-6AFD305B775D}" name="September Revisions (rollover)" dataDxfId="9" dataCellStyle="Comma"/>
    <tableColumn id="15" xr3:uid="{21E76CD6-15BB-4311-93F8-9F21328E1514}" name="September Revisions (new appropriations)" dataDxfId="8" dataCellStyle="Comma"/>
    <tableColumn id="23" xr3:uid="{CC2717C0-4F45-4F1D-ADB1-FD3948676254}" name="September Revisions (Total)" dataDxfId="7" dataCellStyle="Comma">
      <calculatedColumnFormula>Table1[[#This Row],[September Revisions (rollover)]]+Table1[[#This Row],[September Revisions (new appropriations)]]</calculatedColumnFormula>
    </tableColumn>
    <tableColumn id="16" xr3:uid="{B8F371E0-F2CA-4045-A165-015936243307}" name="FY 2023-24 Adopted" dataDxfId="6" dataCellStyle="Comma"/>
    <tableColumn id="17" xr3:uid="{7F0A049C-B210-40D2-881A-5AA02253A386}" name="FY 2024-25 Proposed Project Budget" dataDxfId="5" dataCellStyle="Comma"/>
    <tableColumn id="18" xr3:uid="{81C1419C-C149-4E00-9813-F31BAAB5853C}" name="FY 2025-26 Proposed Project Budget" dataDxfId="4" dataCellStyle="Comma"/>
    <tableColumn id="19" xr3:uid="{94B579FD-2644-4479-A604-A77BA7C53292}" name="FY 2026-27 Proposed Project Budget" dataDxfId="3" dataCellStyle="Comma"/>
    <tableColumn id="20" xr3:uid="{BAD8E21E-AB75-4D91-8A0A-97107882D53F}" name="FY 2027-28 Proposed Project Budget" dataDxfId="2" dataCellStyle="Comma"/>
    <tableColumn id="21" xr3:uid="{394F7322-860D-4F12-889D-F1FC8F8D5592}" name="FY 2025-28 Total" dataDxfId="1" dataCellStyle="Comma">
      <calculatedColumnFormula>SUM(S2:U2)</calculatedColumnFormula>
    </tableColumn>
    <tableColumn id="22" xr3:uid="{9E4E2E15-7287-49FB-BA1D-B1B508F8CB8E}" name="Total" dataDxfId="0" dataCellStyle="Comma">
      <calculatedColumnFormula>SUM(Q2:U2)</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507D-33F2-4C6B-861C-EC930DB221F5}">
  <dimension ref="A1:AB999"/>
  <sheetViews>
    <sheetView tabSelected="1" zoomScaleNormal="100" workbookViewId="0">
      <pane xSplit="2" ySplit="1" topLeftCell="C442" activePane="bottomRight" state="frozen"/>
      <selection pane="topRight" activeCell="C1" sqref="C1"/>
      <selection pane="bottomLeft" activeCell="A2" sqref="A2"/>
      <selection pane="bottomRight" activeCell="A473" sqref="A473"/>
    </sheetView>
  </sheetViews>
  <sheetFormatPr defaultRowHeight="15" customHeight="1" x14ac:dyDescent="0.3"/>
  <cols>
    <col min="1" max="1" width="14.33203125" bestFit="1" customWidth="1"/>
    <col min="2" max="2" width="102.6640625" customWidth="1"/>
    <col min="3" max="3" width="29.6640625" customWidth="1"/>
    <col min="4" max="4" width="53" bestFit="1" customWidth="1"/>
    <col min="5" max="7" width="53" customWidth="1"/>
    <col min="8" max="8" width="30.5546875" bestFit="1" customWidth="1"/>
    <col min="9" max="9" width="14.109375" bestFit="1" customWidth="1"/>
    <col min="10" max="10" width="18.5546875" customWidth="1"/>
    <col min="11" max="11" width="20.44140625" bestFit="1" customWidth="1"/>
    <col min="12" max="12" width="21.6640625" bestFit="1" customWidth="1"/>
    <col min="13" max="13" width="37" customWidth="1"/>
    <col min="14" max="14" width="39.88671875" bestFit="1" customWidth="1"/>
    <col min="15" max="16" width="38.88671875" customWidth="1"/>
    <col min="17" max="17" width="42.44140625" bestFit="1" customWidth="1"/>
    <col min="18" max="18" width="33.5546875" customWidth="1"/>
    <col min="19" max="22" width="36.5546875" bestFit="1" customWidth="1"/>
    <col min="23" max="23" width="36.5546875" customWidth="1"/>
    <col min="24" max="24" width="11.5546875" bestFit="1" customWidth="1"/>
    <col min="25" max="25" width="11.109375" bestFit="1" customWidth="1"/>
  </cols>
  <sheetData>
    <row r="1" spans="1:28" ht="15" customHeight="1" x14ac:dyDescent="0.3">
      <c r="A1" s="1" t="s">
        <v>0</v>
      </c>
      <c r="B1" s="1" t="s">
        <v>1</v>
      </c>
      <c r="C1" s="1" t="s">
        <v>2</v>
      </c>
      <c r="D1" s="1" t="s">
        <v>3</v>
      </c>
      <c r="E1" s="1" t="s">
        <v>4</v>
      </c>
      <c r="F1" s="1" t="s">
        <v>5</v>
      </c>
      <c r="G1" s="1" t="s">
        <v>6</v>
      </c>
      <c r="H1" s="1" t="s">
        <v>7</v>
      </c>
      <c r="I1" s="1" t="s">
        <v>8</v>
      </c>
      <c r="J1" s="1" t="s">
        <v>9</v>
      </c>
      <c r="K1" s="1" t="s">
        <v>10</v>
      </c>
      <c r="L1" s="1" t="s">
        <v>11</v>
      </c>
      <c r="M1" s="1" t="s">
        <v>12</v>
      </c>
      <c r="N1" s="2" t="s">
        <v>13</v>
      </c>
      <c r="O1" s="1" t="s">
        <v>14</v>
      </c>
      <c r="P1" s="1" t="s">
        <v>15</v>
      </c>
      <c r="Q1" s="1" t="s">
        <v>16</v>
      </c>
      <c r="R1" s="1" t="s">
        <v>17</v>
      </c>
      <c r="S1" s="1" t="s">
        <v>18</v>
      </c>
      <c r="T1" s="1" t="s">
        <v>19</v>
      </c>
      <c r="U1" s="1" t="s">
        <v>20</v>
      </c>
      <c r="V1" s="1" t="s">
        <v>21</v>
      </c>
      <c r="W1" s="1" t="s">
        <v>22</v>
      </c>
      <c r="X1" s="1"/>
      <c r="Y1" s="1"/>
      <c r="Z1" s="1"/>
    </row>
    <row r="2" spans="1:28" ht="15" customHeight="1" x14ac:dyDescent="0.3">
      <c r="A2" t="s">
        <v>23</v>
      </c>
      <c r="B2" t="s">
        <v>24</v>
      </c>
      <c r="C2" t="s">
        <v>25</v>
      </c>
      <c r="D2" t="s">
        <v>26</v>
      </c>
      <c r="E2" t="s">
        <v>27</v>
      </c>
      <c r="F2" t="s">
        <v>28</v>
      </c>
      <c r="G2" t="s">
        <v>29</v>
      </c>
      <c r="I2" t="s">
        <v>30</v>
      </c>
      <c r="K2" s="3"/>
      <c r="L2" s="3"/>
      <c r="M2" s="3">
        <v>50000000</v>
      </c>
      <c r="N2" s="3"/>
      <c r="O2" s="3"/>
      <c r="P2" s="3">
        <f>Table1[[#This Row],[September Revisions (rollover)]]+Table1[[#This Row],[September Revisions (new appropriations)]]</f>
        <v>0</v>
      </c>
      <c r="Q2" s="3">
        <v>50000000</v>
      </c>
      <c r="R2" s="3">
        <v>52640000</v>
      </c>
      <c r="S2" s="3"/>
      <c r="T2" s="3"/>
      <c r="U2" s="3"/>
      <c r="V2" s="4">
        <f t="shared" ref="V2:V65" si="0">SUM(S2:U2)</f>
        <v>0</v>
      </c>
      <c r="W2" s="3">
        <f t="shared" ref="W2:W65" si="1">SUM(Q2:U2)</f>
        <v>102640000</v>
      </c>
      <c r="Y2" s="4"/>
      <c r="Z2" s="4"/>
      <c r="AA2" s="4"/>
      <c r="AB2" s="4"/>
    </row>
    <row r="3" spans="1:28" ht="15" customHeight="1" x14ac:dyDescent="0.3">
      <c r="A3" t="s">
        <v>23</v>
      </c>
      <c r="B3" t="s">
        <v>31</v>
      </c>
      <c r="C3" t="s">
        <v>32</v>
      </c>
      <c r="D3" t="s">
        <v>33</v>
      </c>
      <c r="E3" t="s">
        <v>34</v>
      </c>
      <c r="F3" t="s">
        <v>28</v>
      </c>
      <c r="G3" t="s">
        <v>29</v>
      </c>
      <c r="I3" t="s">
        <v>35</v>
      </c>
      <c r="K3" s="3"/>
      <c r="L3" s="3"/>
      <c r="M3" s="3">
        <v>40000000</v>
      </c>
      <c r="N3" s="3"/>
      <c r="O3" s="3"/>
      <c r="P3" s="3">
        <f>Table1[[#This Row],[September Revisions (rollover)]]+Table1[[#This Row],[September Revisions (new appropriations)]]</f>
        <v>0</v>
      </c>
      <c r="Q3" s="3">
        <v>40000000</v>
      </c>
      <c r="R3" s="3">
        <v>9548288</v>
      </c>
      <c r="S3" s="3"/>
      <c r="T3" s="3"/>
      <c r="U3" s="3"/>
      <c r="V3" s="4">
        <f t="shared" si="0"/>
        <v>0</v>
      </c>
      <c r="W3" s="3">
        <f t="shared" si="1"/>
        <v>49548288</v>
      </c>
    </row>
    <row r="4" spans="1:28" ht="15" customHeight="1" x14ac:dyDescent="0.3">
      <c r="A4" t="s">
        <v>36</v>
      </c>
      <c r="B4" t="s">
        <v>37</v>
      </c>
      <c r="C4" t="s">
        <v>38</v>
      </c>
      <c r="D4" t="s">
        <v>39</v>
      </c>
      <c r="E4" t="s">
        <v>34</v>
      </c>
      <c r="F4" t="s">
        <v>28</v>
      </c>
      <c r="G4" t="s">
        <v>40</v>
      </c>
      <c r="H4">
        <v>88680</v>
      </c>
      <c r="I4" t="s">
        <v>41</v>
      </c>
      <c r="J4">
        <v>0</v>
      </c>
      <c r="K4" s="4">
        <v>51041</v>
      </c>
      <c r="L4" s="4">
        <v>0</v>
      </c>
      <c r="M4" s="4">
        <v>0</v>
      </c>
      <c r="N4" s="4">
        <v>0</v>
      </c>
      <c r="O4" s="4">
        <v>0</v>
      </c>
      <c r="P4" s="4">
        <f>Table1[[#This Row],[September Revisions (rollover)]]+Table1[[#This Row],[September Revisions (new appropriations)]]</f>
        <v>0</v>
      </c>
      <c r="Q4" s="4">
        <v>0</v>
      </c>
      <c r="R4" s="4">
        <v>0</v>
      </c>
      <c r="S4" s="4">
        <v>0</v>
      </c>
      <c r="T4" s="4">
        <v>0</v>
      </c>
      <c r="U4" s="4">
        <v>0</v>
      </c>
      <c r="V4" s="4">
        <f t="shared" si="0"/>
        <v>0</v>
      </c>
      <c r="W4" s="4">
        <f t="shared" si="1"/>
        <v>0</v>
      </c>
    </row>
    <row r="5" spans="1:28" ht="15" customHeight="1" x14ac:dyDescent="0.3">
      <c r="A5" t="s">
        <v>36</v>
      </c>
      <c r="B5" t="s">
        <v>42</v>
      </c>
      <c r="C5" t="s">
        <v>38</v>
      </c>
      <c r="D5" t="s">
        <v>43</v>
      </c>
      <c r="E5" t="s">
        <v>27</v>
      </c>
      <c r="F5" t="s">
        <v>28</v>
      </c>
      <c r="G5" t="s">
        <v>40</v>
      </c>
      <c r="H5">
        <v>88680</v>
      </c>
      <c r="I5" t="s">
        <v>44</v>
      </c>
      <c r="J5">
        <v>0</v>
      </c>
      <c r="K5" s="4">
        <v>944255</v>
      </c>
      <c r="L5" s="4">
        <v>63056.35</v>
      </c>
      <c r="M5" s="4">
        <v>878944</v>
      </c>
      <c r="N5" s="4">
        <v>2255</v>
      </c>
      <c r="O5" s="4">
        <v>0</v>
      </c>
      <c r="P5" s="4">
        <f>Table1[[#This Row],[September Revisions (rollover)]]+Table1[[#This Row],[September Revisions (new appropriations)]]</f>
        <v>2255</v>
      </c>
      <c r="Q5" s="4">
        <v>881199</v>
      </c>
      <c r="R5" s="4">
        <v>0</v>
      </c>
      <c r="S5" s="4"/>
      <c r="T5" s="4"/>
      <c r="U5" s="4"/>
      <c r="V5" s="4">
        <f t="shared" si="0"/>
        <v>0</v>
      </c>
      <c r="W5" s="4">
        <f t="shared" si="1"/>
        <v>881199</v>
      </c>
    </row>
    <row r="6" spans="1:28" ht="15" customHeight="1" x14ac:dyDescent="0.3">
      <c r="A6" t="s">
        <v>36</v>
      </c>
      <c r="B6" t="s">
        <v>45</v>
      </c>
      <c r="C6" t="s">
        <v>38</v>
      </c>
      <c r="D6" t="s">
        <v>46</v>
      </c>
      <c r="E6" t="s">
        <v>47</v>
      </c>
      <c r="F6" t="s">
        <v>28</v>
      </c>
      <c r="G6" t="s">
        <v>40</v>
      </c>
      <c r="H6">
        <v>88680</v>
      </c>
      <c r="I6" t="s">
        <v>48</v>
      </c>
      <c r="J6">
        <v>0</v>
      </c>
      <c r="K6" s="4">
        <v>3500000</v>
      </c>
      <c r="L6" s="4">
        <v>0</v>
      </c>
      <c r="M6" s="4">
        <v>3400000</v>
      </c>
      <c r="N6" s="4">
        <v>100000</v>
      </c>
      <c r="O6" s="4">
        <v>-350000</v>
      </c>
      <c r="P6" s="4">
        <f>Table1[[#This Row],[September Revisions (rollover)]]+Table1[[#This Row],[September Revisions (new appropriations)]]</f>
        <v>-250000</v>
      </c>
      <c r="Q6" s="4">
        <v>3150000</v>
      </c>
      <c r="R6" s="4">
        <v>2000000</v>
      </c>
      <c r="S6" s="4">
        <v>2000000</v>
      </c>
      <c r="T6" s="4">
        <v>2000000</v>
      </c>
      <c r="U6" s="4">
        <v>2000000</v>
      </c>
      <c r="V6" s="4">
        <f t="shared" si="0"/>
        <v>6000000</v>
      </c>
      <c r="W6" s="4">
        <f t="shared" si="1"/>
        <v>11150000</v>
      </c>
    </row>
    <row r="7" spans="1:28" ht="15" customHeight="1" x14ac:dyDescent="0.3">
      <c r="A7" t="s">
        <v>36</v>
      </c>
      <c r="B7" t="s">
        <v>49</v>
      </c>
      <c r="C7" t="s">
        <v>38</v>
      </c>
      <c r="D7" t="s">
        <v>46</v>
      </c>
      <c r="E7" t="s">
        <v>47</v>
      </c>
      <c r="F7" t="s">
        <v>28</v>
      </c>
      <c r="G7" t="s">
        <v>40</v>
      </c>
      <c r="H7">
        <v>88680</v>
      </c>
      <c r="I7" t="s">
        <v>50</v>
      </c>
      <c r="J7">
        <v>0</v>
      </c>
      <c r="K7" s="4">
        <v>1533000</v>
      </c>
      <c r="L7" s="4">
        <v>0</v>
      </c>
      <c r="M7" s="4">
        <v>2000000</v>
      </c>
      <c r="N7" s="4">
        <v>0</v>
      </c>
      <c r="O7" s="4">
        <v>0</v>
      </c>
      <c r="P7" s="4">
        <f>Table1[[#This Row],[September Revisions (rollover)]]+Table1[[#This Row],[September Revisions (new appropriations)]]</f>
        <v>0</v>
      </c>
      <c r="Q7" s="4">
        <v>2000000</v>
      </c>
      <c r="R7" s="4">
        <v>2000000</v>
      </c>
      <c r="S7" s="4">
        <v>2000000</v>
      </c>
      <c r="T7" s="4">
        <v>2000000</v>
      </c>
      <c r="U7" s="4">
        <v>2000000</v>
      </c>
      <c r="V7" s="4">
        <f t="shared" si="0"/>
        <v>6000000</v>
      </c>
      <c r="W7" s="4">
        <f t="shared" si="1"/>
        <v>10000000</v>
      </c>
    </row>
    <row r="8" spans="1:28" ht="15" customHeight="1" x14ac:dyDescent="0.3">
      <c r="A8" t="s">
        <v>36</v>
      </c>
      <c r="B8" t="s">
        <v>51</v>
      </c>
      <c r="C8" t="s">
        <v>38</v>
      </c>
      <c r="D8" t="s">
        <v>52</v>
      </c>
      <c r="E8" t="s">
        <v>53</v>
      </c>
      <c r="F8" t="s">
        <v>28</v>
      </c>
      <c r="G8" t="s">
        <v>40</v>
      </c>
      <c r="H8">
        <v>88680</v>
      </c>
      <c r="I8" t="s">
        <v>54</v>
      </c>
      <c r="J8">
        <v>0</v>
      </c>
      <c r="K8" s="4">
        <v>376935</v>
      </c>
      <c r="L8" s="4">
        <v>294636.89</v>
      </c>
      <c r="M8" s="4">
        <v>0</v>
      </c>
      <c r="N8" s="4">
        <v>0</v>
      </c>
      <c r="O8" s="4">
        <v>0</v>
      </c>
      <c r="P8" s="4">
        <f>Table1[[#This Row],[September Revisions (rollover)]]+Table1[[#This Row],[September Revisions (new appropriations)]]</f>
        <v>0</v>
      </c>
      <c r="Q8" s="4">
        <v>0</v>
      </c>
      <c r="R8" s="4">
        <v>0</v>
      </c>
      <c r="S8" s="4">
        <v>0</v>
      </c>
      <c r="T8" s="4">
        <v>0</v>
      </c>
      <c r="U8" s="4">
        <v>0</v>
      </c>
      <c r="V8" s="4">
        <f t="shared" si="0"/>
        <v>0</v>
      </c>
      <c r="W8" s="4">
        <f t="shared" si="1"/>
        <v>0</v>
      </c>
    </row>
    <row r="9" spans="1:28" ht="15" customHeight="1" x14ac:dyDescent="0.3">
      <c r="A9" t="s">
        <v>36</v>
      </c>
      <c r="B9" t="s">
        <v>55</v>
      </c>
      <c r="C9" t="s">
        <v>56</v>
      </c>
      <c r="D9" t="s">
        <v>57</v>
      </c>
      <c r="E9" t="s">
        <v>34</v>
      </c>
      <c r="F9" t="s">
        <v>28</v>
      </c>
      <c r="G9" t="s">
        <v>40</v>
      </c>
      <c r="H9">
        <v>88680</v>
      </c>
      <c r="I9" t="s">
        <v>58</v>
      </c>
      <c r="J9">
        <v>0</v>
      </c>
      <c r="K9" s="4">
        <v>12054</v>
      </c>
      <c r="L9" s="4">
        <v>0</v>
      </c>
      <c r="M9" s="4">
        <v>10054</v>
      </c>
      <c r="N9" s="4">
        <v>2000</v>
      </c>
      <c r="O9" s="4">
        <v>0</v>
      </c>
      <c r="P9" s="4">
        <f>Table1[[#This Row],[September Revisions (rollover)]]+Table1[[#This Row],[September Revisions (new appropriations)]]</f>
        <v>2000</v>
      </c>
      <c r="Q9" s="4">
        <v>12054</v>
      </c>
      <c r="R9" s="4">
        <v>0</v>
      </c>
      <c r="S9" s="4"/>
      <c r="T9" s="4"/>
      <c r="U9" s="4"/>
      <c r="V9" s="4">
        <f t="shared" si="0"/>
        <v>0</v>
      </c>
      <c r="W9" s="4">
        <f t="shared" si="1"/>
        <v>12054</v>
      </c>
    </row>
    <row r="10" spans="1:28" ht="15" customHeight="1" x14ac:dyDescent="0.3">
      <c r="A10" t="s">
        <v>36</v>
      </c>
      <c r="B10" t="s">
        <v>59</v>
      </c>
      <c r="C10" t="s">
        <v>56</v>
      </c>
      <c r="D10" t="s">
        <v>60</v>
      </c>
      <c r="E10" t="s">
        <v>34</v>
      </c>
      <c r="F10" t="s">
        <v>28</v>
      </c>
      <c r="G10" t="s">
        <v>40</v>
      </c>
      <c r="H10">
        <v>88680</v>
      </c>
      <c r="I10" t="s">
        <v>61</v>
      </c>
      <c r="J10">
        <v>0</v>
      </c>
      <c r="K10" s="4">
        <v>46209</v>
      </c>
      <c r="L10" s="4">
        <v>0</v>
      </c>
      <c r="M10" s="4">
        <v>0</v>
      </c>
      <c r="N10" s="4">
        <v>46209</v>
      </c>
      <c r="O10" s="4">
        <v>0</v>
      </c>
      <c r="P10" s="4">
        <f>Table1[[#This Row],[September Revisions (rollover)]]+Table1[[#This Row],[September Revisions (new appropriations)]]</f>
        <v>46209</v>
      </c>
      <c r="Q10" s="4">
        <v>46209</v>
      </c>
      <c r="R10" s="4">
        <v>0</v>
      </c>
      <c r="S10" s="4"/>
      <c r="T10" s="4"/>
      <c r="U10" s="4"/>
      <c r="V10" s="4">
        <f t="shared" si="0"/>
        <v>0</v>
      </c>
      <c r="W10" s="4">
        <f t="shared" si="1"/>
        <v>46209</v>
      </c>
    </row>
    <row r="11" spans="1:28" ht="15" customHeight="1" x14ac:dyDescent="0.3">
      <c r="A11" t="s">
        <v>36</v>
      </c>
      <c r="B11" t="s">
        <v>62</v>
      </c>
      <c r="C11" t="s">
        <v>56</v>
      </c>
      <c r="D11" t="s">
        <v>63</v>
      </c>
      <c r="E11" t="s">
        <v>34</v>
      </c>
      <c r="F11" t="s">
        <v>28</v>
      </c>
      <c r="G11" t="s">
        <v>40</v>
      </c>
      <c r="H11">
        <v>88680</v>
      </c>
      <c r="I11" t="s">
        <v>64</v>
      </c>
      <c r="J11">
        <v>0</v>
      </c>
      <c r="K11" s="4">
        <v>0</v>
      </c>
      <c r="L11" s="4">
        <v>0</v>
      </c>
      <c r="M11" s="4">
        <v>3000000</v>
      </c>
      <c r="N11" s="4">
        <v>0</v>
      </c>
      <c r="O11" s="4">
        <v>0</v>
      </c>
      <c r="P11" s="4">
        <f>Table1[[#This Row],[September Revisions (rollover)]]+Table1[[#This Row],[September Revisions (new appropriations)]]</f>
        <v>0</v>
      </c>
      <c r="Q11" s="4">
        <v>3000000</v>
      </c>
      <c r="R11" s="4">
        <v>0</v>
      </c>
      <c r="S11" s="4"/>
      <c r="T11" s="4"/>
      <c r="U11" s="4"/>
      <c r="V11" s="4">
        <f t="shared" si="0"/>
        <v>0</v>
      </c>
      <c r="W11" s="4">
        <f t="shared" si="1"/>
        <v>3000000</v>
      </c>
    </row>
    <row r="12" spans="1:28" ht="15" customHeight="1" x14ac:dyDescent="0.3">
      <c r="A12" t="s">
        <v>36</v>
      </c>
      <c r="B12" t="s">
        <v>65</v>
      </c>
      <c r="C12" t="s">
        <v>56</v>
      </c>
      <c r="D12" t="s">
        <v>66</v>
      </c>
      <c r="E12" t="s">
        <v>34</v>
      </c>
      <c r="F12" t="s">
        <v>28</v>
      </c>
      <c r="G12" t="s">
        <v>40</v>
      </c>
      <c r="H12">
        <v>88680</v>
      </c>
      <c r="I12" t="s">
        <v>67</v>
      </c>
      <c r="J12">
        <v>0</v>
      </c>
      <c r="K12" s="4">
        <v>0</v>
      </c>
      <c r="L12" s="4">
        <v>0</v>
      </c>
      <c r="M12" s="4">
        <v>0</v>
      </c>
      <c r="N12" s="4">
        <v>0</v>
      </c>
      <c r="O12" s="4">
        <v>350000</v>
      </c>
      <c r="P12" s="4">
        <f>Table1[[#This Row],[September Revisions (rollover)]]+Table1[[#This Row],[September Revisions (new appropriations)]]</f>
        <v>350000</v>
      </c>
      <c r="Q12" s="4">
        <v>350000</v>
      </c>
      <c r="R12" s="4">
        <v>0</v>
      </c>
      <c r="S12" s="4"/>
      <c r="T12" s="4"/>
      <c r="U12" s="4"/>
      <c r="V12" s="4">
        <f t="shared" si="0"/>
        <v>0</v>
      </c>
      <c r="W12" s="4">
        <f t="shared" si="1"/>
        <v>350000</v>
      </c>
    </row>
    <row r="13" spans="1:28" ht="15" customHeight="1" x14ac:dyDescent="0.3">
      <c r="A13" t="s">
        <v>36</v>
      </c>
      <c r="B13" t="s">
        <v>68</v>
      </c>
      <c r="C13" t="s">
        <v>25</v>
      </c>
      <c r="D13" t="s">
        <v>26</v>
      </c>
      <c r="E13" t="s">
        <v>27</v>
      </c>
      <c r="F13" t="s">
        <v>28</v>
      </c>
      <c r="G13" t="s">
        <v>40</v>
      </c>
      <c r="H13">
        <v>88680</v>
      </c>
      <c r="I13" t="s">
        <v>69</v>
      </c>
      <c r="J13">
        <v>0</v>
      </c>
      <c r="K13" s="4">
        <v>41501</v>
      </c>
      <c r="L13" s="4">
        <v>6097.5</v>
      </c>
      <c r="M13" s="4">
        <v>0</v>
      </c>
      <c r="N13" s="4">
        <v>35404</v>
      </c>
      <c r="O13" s="4">
        <v>0</v>
      </c>
      <c r="P13" s="4">
        <f>Table1[[#This Row],[September Revisions (rollover)]]+Table1[[#This Row],[September Revisions (new appropriations)]]</f>
        <v>35404</v>
      </c>
      <c r="Q13" s="4">
        <v>35404</v>
      </c>
      <c r="R13" s="4">
        <v>0</v>
      </c>
      <c r="S13" s="4"/>
      <c r="T13" s="4"/>
      <c r="U13" s="4"/>
      <c r="V13" s="4">
        <f t="shared" si="0"/>
        <v>0</v>
      </c>
      <c r="W13" s="4">
        <f t="shared" si="1"/>
        <v>35404</v>
      </c>
    </row>
    <row r="14" spans="1:28" ht="15" customHeight="1" x14ac:dyDescent="0.3">
      <c r="A14" t="s">
        <v>36</v>
      </c>
      <c r="B14" t="s">
        <v>70</v>
      </c>
      <c r="C14" t="s">
        <v>71</v>
      </c>
      <c r="D14" t="s">
        <v>26</v>
      </c>
      <c r="E14" t="s">
        <v>27</v>
      </c>
      <c r="F14" t="s">
        <v>28</v>
      </c>
      <c r="G14" t="s">
        <v>40</v>
      </c>
      <c r="H14">
        <v>88680</v>
      </c>
      <c r="I14" t="s">
        <v>72</v>
      </c>
      <c r="J14">
        <v>0</v>
      </c>
      <c r="K14" s="4">
        <v>126969</v>
      </c>
      <c r="L14" s="4">
        <v>0</v>
      </c>
      <c r="M14" s="4">
        <v>0</v>
      </c>
      <c r="N14" s="4">
        <v>0</v>
      </c>
      <c r="O14" s="4">
        <v>0</v>
      </c>
      <c r="P14" s="4">
        <f>Table1[[#This Row],[September Revisions (rollover)]]+Table1[[#This Row],[September Revisions (new appropriations)]]</f>
        <v>0</v>
      </c>
      <c r="Q14" s="4">
        <v>0</v>
      </c>
      <c r="R14" s="4">
        <v>0</v>
      </c>
      <c r="S14" s="4">
        <v>0</v>
      </c>
      <c r="T14" s="4">
        <v>0</v>
      </c>
      <c r="U14" s="4">
        <v>0</v>
      </c>
      <c r="V14" s="4">
        <f t="shared" si="0"/>
        <v>0</v>
      </c>
      <c r="W14" s="4">
        <f t="shared" si="1"/>
        <v>0</v>
      </c>
    </row>
    <row r="15" spans="1:28" ht="15" customHeight="1" x14ac:dyDescent="0.3">
      <c r="A15" t="s">
        <v>36</v>
      </c>
      <c r="B15" t="s">
        <v>73</v>
      </c>
      <c r="C15" t="s">
        <v>71</v>
      </c>
      <c r="D15" t="s">
        <v>74</v>
      </c>
      <c r="E15" t="s">
        <v>27</v>
      </c>
      <c r="F15" t="s">
        <v>28</v>
      </c>
      <c r="G15" t="s">
        <v>40</v>
      </c>
      <c r="H15">
        <v>88680</v>
      </c>
      <c r="I15" t="s">
        <v>75</v>
      </c>
      <c r="J15">
        <v>0</v>
      </c>
      <c r="K15" s="4">
        <v>33774</v>
      </c>
      <c r="L15" s="4">
        <v>27329.420000000002</v>
      </c>
      <c r="M15" s="4">
        <v>6445</v>
      </c>
      <c r="N15" s="4">
        <v>0</v>
      </c>
      <c r="O15" s="4">
        <v>0</v>
      </c>
      <c r="P15" s="4">
        <f>Table1[[#This Row],[September Revisions (rollover)]]+Table1[[#This Row],[September Revisions (new appropriations)]]</f>
        <v>0</v>
      </c>
      <c r="Q15" s="4">
        <v>6445</v>
      </c>
      <c r="R15" s="4">
        <v>0</v>
      </c>
      <c r="S15" s="4"/>
      <c r="T15" s="4"/>
      <c r="U15" s="4"/>
      <c r="V15" s="4">
        <f t="shared" si="0"/>
        <v>0</v>
      </c>
      <c r="W15" s="4">
        <f t="shared" si="1"/>
        <v>6445</v>
      </c>
    </row>
    <row r="16" spans="1:28" ht="15" customHeight="1" x14ac:dyDescent="0.3">
      <c r="A16" t="s">
        <v>36</v>
      </c>
      <c r="B16" t="s">
        <v>76</v>
      </c>
      <c r="C16" t="s">
        <v>38</v>
      </c>
      <c r="D16" t="s">
        <v>43</v>
      </c>
      <c r="E16" t="s">
        <v>27</v>
      </c>
      <c r="F16" t="s">
        <v>28</v>
      </c>
      <c r="G16" t="s">
        <v>77</v>
      </c>
      <c r="H16">
        <v>88670</v>
      </c>
      <c r="I16" t="s">
        <v>78</v>
      </c>
      <c r="J16">
        <v>0</v>
      </c>
      <c r="K16" s="4">
        <v>255009</v>
      </c>
      <c r="L16" s="4">
        <v>0</v>
      </c>
      <c r="M16" s="4">
        <v>205009</v>
      </c>
      <c r="N16" s="4">
        <v>50000</v>
      </c>
      <c r="O16" s="4">
        <v>0</v>
      </c>
      <c r="P16" s="4">
        <f>Table1[[#This Row],[September Revisions (rollover)]]+Table1[[#This Row],[September Revisions (new appropriations)]]</f>
        <v>50000</v>
      </c>
      <c r="Q16" s="4">
        <v>255009</v>
      </c>
      <c r="R16" s="4">
        <v>0</v>
      </c>
      <c r="S16" s="4"/>
      <c r="T16" s="4"/>
      <c r="U16" s="4"/>
      <c r="V16" s="4">
        <f t="shared" si="0"/>
        <v>0</v>
      </c>
      <c r="W16" s="4">
        <f t="shared" si="1"/>
        <v>255009</v>
      </c>
    </row>
    <row r="17" spans="1:23" ht="15" customHeight="1" x14ac:dyDescent="0.3">
      <c r="A17" t="s">
        <v>36</v>
      </c>
      <c r="B17" t="s">
        <v>79</v>
      </c>
      <c r="C17" t="s">
        <v>80</v>
      </c>
      <c r="D17" t="s">
        <v>47</v>
      </c>
      <c r="E17" t="s">
        <v>47</v>
      </c>
      <c r="F17" t="s">
        <v>28</v>
      </c>
      <c r="G17" t="s">
        <v>77</v>
      </c>
      <c r="H17">
        <v>88670</v>
      </c>
      <c r="I17" t="s">
        <v>81</v>
      </c>
      <c r="J17">
        <v>0</v>
      </c>
      <c r="K17" s="4">
        <v>500000</v>
      </c>
      <c r="L17" s="4">
        <v>0</v>
      </c>
      <c r="M17" s="4">
        <v>50000</v>
      </c>
      <c r="N17" s="4">
        <v>-50000</v>
      </c>
      <c r="O17" s="4">
        <v>0</v>
      </c>
      <c r="P17" s="4">
        <f>Table1[[#This Row],[September Revisions (rollover)]]+Table1[[#This Row],[September Revisions (new appropriations)]]</f>
        <v>-50000</v>
      </c>
      <c r="Q17" s="4">
        <v>0</v>
      </c>
      <c r="R17" s="4">
        <v>0</v>
      </c>
      <c r="S17" s="4">
        <v>0</v>
      </c>
      <c r="T17" s="4">
        <v>0</v>
      </c>
      <c r="U17" s="4">
        <v>0</v>
      </c>
      <c r="V17" s="4">
        <f t="shared" si="0"/>
        <v>0</v>
      </c>
      <c r="W17" s="4">
        <f t="shared" si="1"/>
        <v>0</v>
      </c>
    </row>
    <row r="18" spans="1:23" ht="15" customHeight="1" x14ac:dyDescent="0.3">
      <c r="A18" t="s">
        <v>36</v>
      </c>
      <c r="B18" t="s">
        <v>82</v>
      </c>
      <c r="C18" t="s">
        <v>56</v>
      </c>
      <c r="D18" t="s">
        <v>83</v>
      </c>
      <c r="E18" t="s">
        <v>27</v>
      </c>
      <c r="F18" t="s">
        <v>28</v>
      </c>
      <c r="G18" t="s">
        <v>77</v>
      </c>
      <c r="H18">
        <v>88670</v>
      </c>
      <c r="I18" t="s">
        <v>84</v>
      </c>
      <c r="J18">
        <v>0</v>
      </c>
      <c r="K18" s="4">
        <v>2751</v>
      </c>
      <c r="L18" s="4">
        <v>7846.25</v>
      </c>
      <c r="M18" s="4">
        <v>26</v>
      </c>
      <c r="N18" s="4">
        <v>-5121</v>
      </c>
      <c r="O18" s="4">
        <v>5326</v>
      </c>
      <c r="P18" s="4">
        <f>Table1[[#This Row],[September Revisions (rollover)]]+Table1[[#This Row],[September Revisions (new appropriations)]]</f>
        <v>205</v>
      </c>
      <c r="Q18" s="4">
        <v>231</v>
      </c>
      <c r="R18" s="4">
        <v>0</v>
      </c>
      <c r="S18" s="4"/>
      <c r="T18" s="4"/>
      <c r="U18" s="4"/>
      <c r="V18" s="4">
        <f t="shared" si="0"/>
        <v>0</v>
      </c>
      <c r="W18" s="4">
        <f t="shared" si="1"/>
        <v>231</v>
      </c>
    </row>
    <row r="19" spans="1:23" ht="15" customHeight="1" x14ac:dyDescent="0.3">
      <c r="A19" t="s">
        <v>36</v>
      </c>
      <c r="B19" t="s">
        <v>85</v>
      </c>
      <c r="C19" t="s">
        <v>56</v>
      </c>
      <c r="D19" t="s">
        <v>86</v>
      </c>
      <c r="E19" t="s">
        <v>27</v>
      </c>
      <c r="F19" t="s">
        <v>28</v>
      </c>
      <c r="G19" t="s">
        <v>77</v>
      </c>
      <c r="H19">
        <v>88670</v>
      </c>
      <c r="I19" t="s">
        <v>87</v>
      </c>
      <c r="J19">
        <v>0</v>
      </c>
      <c r="K19" s="4">
        <v>17894</v>
      </c>
      <c r="L19" s="4">
        <v>2727.01</v>
      </c>
      <c r="M19" s="4">
        <v>1</v>
      </c>
      <c r="N19" s="4">
        <v>15166</v>
      </c>
      <c r="O19" s="4">
        <v>0</v>
      </c>
      <c r="P19" s="4">
        <f>Table1[[#This Row],[September Revisions (rollover)]]+Table1[[#This Row],[September Revisions (new appropriations)]]</f>
        <v>15166</v>
      </c>
      <c r="Q19" s="4">
        <v>15167</v>
      </c>
      <c r="R19" s="4">
        <v>0</v>
      </c>
      <c r="S19" s="4"/>
      <c r="T19" s="4"/>
      <c r="U19" s="4"/>
      <c r="V19" s="4">
        <f t="shared" si="0"/>
        <v>0</v>
      </c>
      <c r="W19" s="4">
        <f t="shared" si="1"/>
        <v>15167</v>
      </c>
    </row>
    <row r="20" spans="1:23" ht="15" customHeight="1" x14ac:dyDescent="0.3">
      <c r="A20" t="s">
        <v>36</v>
      </c>
      <c r="B20" t="s">
        <v>88</v>
      </c>
      <c r="C20" t="s">
        <v>89</v>
      </c>
      <c r="D20" t="s">
        <v>90</v>
      </c>
      <c r="E20" t="s">
        <v>27</v>
      </c>
      <c r="F20" t="s">
        <v>28</v>
      </c>
      <c r="G20" t="s">
        <v>77</v>
      </c>
      <c r="H20">
        <v>88670</v>
      </c>
      <c r="I20" t="s">
        <v>91</v>
      </c>
      <c r="J20">
        <v>0</v>
      </c>
      <c r="K20" s="4">
        <v>150000</v>
      </c>
      <c r="L20" s="4">
        <v>0</v>
      </c>
      <c r="M20" s="4">
        <v>0</v>
      </c>
      <c r="N20" s="4">
        <v>0</v>
      </c>
      <c r="O20" s="4">
        <v>0</v>
      </c>
      <c r="P20" s="4">
        <f>Table1[[#This Row],[September Revisions (rollover)]]+Table1[[#This Row],[September Revisions (new appropriations)]]</f>
        <v>0</v>
      </c>
      <c r="Q20" s="4">
        <v>0</v>
      </c>
      <c r="R20" s="4">
        <v>0</v>
      </c>
      <c r="S20" s="4">
        <v>0</v>
      </c>
      <c r="T20" s="4">
        <v>0</v>
      </c>
      <c r="U20" s="4">
        <v>0</v>
      </c>
      <c r="V20" s="4">
        <f t="shared" si="0"/>
        <v>0</v>
      </c>
      <c r="W20" s="4">
        <f t="shared" si="1"/>
        <v>0</v>
      </c>
    </row>
    <row r="21" spans="1:23" ht="15" customHeight="1" x14ac:dyDescent="0.3">
      <c r="A21" t="s">
        <v>36</v>
      </c>
      <c r="B21" t="s">
        <v>92</v>
      </c>
      <c r="C21" t="s">
        <v>93</v>
      </c>
      <c r="D21" t="s">
        <v>94</v>
      </c>
      <c r="E21" t="s">
        <v>95</v>
      </c>
      <c r="F21" t="s">
        <v>28</v>
      </c>
      <c r="G21" t="s">
        <v>77</v>
      </c>
      <c r="H21">
        <v>88670</v>
      </c>
      <c r="I21">
        <v>0</v>
      </c>
      <c r="J21">
        <v>0</v>
      </c>
      <c r="K21" s="4">
        <v>0</v>
      </c>
      <c r="L21" s="4">
        <v>0</v>
      </c>
      <c r="M21" s="4">
        <v>250000</v>
      </c>
      <c r="N21" s="4">
        <v>0</v>
      </c>
      <c r="O21" s="4">
        <v>0</v>
      </c>
      <c r="P21" s="4">
        <f>Table1[[#This Row],[September Revisions (rollover)]]+Table1[[#This Row],[September Revisions (new appropriations)]]</f>
        <v>0</v>
      </c>
      <c r="Q21" s="4">
        <v>250000</v>
      </c>
      <c r="R21" s="4">
        <v>0</v>
      </c>
      <c r="S21" s="4"/>
      <c r="T21" s="4"/>
      <c r="U21" s="4"/>
      <c r="V21" s="4">
        <f t="shared" si="0"/>
        <v>0</v>
      </c>
      <c r="W21" s="4">
        <f t="shared" si="1"/>
        <v>250000</v>
      </c>
    </row>
    <row r="22" spans="1:23" ht="15" customHeight="1" x14ac:dyDescent="0.3">
      <c r="A22" t="s">
        <v>36</v>
      </c>
      <c r="B22" t="s">
        <v>96</v>
      </c>
      <c r="C22" t="s">
        <v>97</v>
      </c>
      <c r="D22" t="s">
        <v>98</v>
      </c>
      <c r="E22" t="s">
        <v>27</v>
      </c>
      <c r="F22" t="s">
        <v>28</v>
      </c>
      <c r="G22" t="s">
        <v>77</v>
      </c>
      <c r="H22">
        <v>88670</v>
      </c>
      <c r="I22" t="s">
        <v>99</v>
      </c>
      <c r="J22">
        <v>0</v>
      </c>
      <c r="K22" s="4">
        <v>981</v>
      </c>
      <c r="L22" s="4">
        <v>0</v>
      </c>
      <c r="M22" s="4">
        <v>0</v>
      </c>
      <c r="N22" s="4">
        <v>0</v>
      </c>
      <c r="O22" s="4">
        <v>0</v>
      </c>
      <c r="P22" s="4">
        <f>Table1[[#This Row],[September Revisions (rollover)]]+Table1[[#This Row],[September Revisions (new appropriations)]]</f>
        <v>0</v>
      </c>
      <c r="Q22" s="4">
        <v>0</v>
      </c>
      <c r="R22" s="4">
        <v>0</v>
      </c>
      <c r="S22" s="4">
        <v>0</v>
      </c>
      <c r="T22" s="4">
        <v>0</v>
      </c>
      <c r="U22" s="4">
        <v>0</v>
      </c>
      <c r="V22" s="4">
        <f t="shared" si="0"/>
        <v>0</v>
      </c>
      <c r="W22" s="4">
        <f t="shared" si="1"/>
        <v>0</v>
      </c>
    </row>
    <row r="23" spans="1:23" ht="15" customHeight="1" x14ac:dyDescent="0.3">
      <c r="A23" t="s">
        <v>36</v>
      </c>
      <c r="B23" t="s">
        <v>100</v>
      </c>
      <c r="C23" t="s">
        <v>97</v>
      </c>
      <c r="D23" t="s">
        <v>47</v>
      </c>
      <c r="E23" t="s">
        <v>47</v>
      </c>
      <c r="F23" t="s">
        <v>28</v>
      </c>
      <c r="G23" t="s">
        <v>77</v>
      </c>
      <c r="H23">
        <v>88670</v>
      </c>
      <c r="I23" t="s">
        <v>101</v>
      </c>
      <c r="J23">
        <v>0</v>
      </c>
      <c r="K23" s="4">
        <v>140000</v>
      </c>
      <c r="L23" s="4">
        <v>7524.32</v>
      </c>
      <c r="M23" s="4">
        <v>115000</v>
      </c>
      <c r="N23" s="4">
        <v>17476</v>
      </c>
      <c r="O23" s="4">
        <v>0</v>
      </c>
      <c r="P23" s="4">
        <f>Table1[[#This Row],[September Revisions (rollover)]]+Table1[[#This Row],[September Revisions (new appropriations)]]</f>
        <v>17476</v>
      </c>
      <c r="Q23" s="4">
        <v>132476</v>
      </c>
      <c r="R23" s="4">
        <v>0</v>
      </c>
      <c r="S23" s="4"/>
      <c r="T23" s="4"/>
      <c r="U23" s="4"/>
      <c r="V23" s="4">
        <f t="shared" si="0"/>
        <v>0</v>
      </c>
      <c r="W23" s="4">
        <f t="shared" si="1"/>
        <v>132476</v>
      </c>
    </row>
    <row r="24" spans="1:23" ht="15" customHeight="1" x14ac:dyDescent="0.3">
      <c r="A24" t="s">
        <v>36</v>
      </c>
      <c r="B24" t="s">
        <v>102</v>
      </c>
      <c r="C24" t="s">
        <v>97</v>
      </c>
      <c r="D24" t="s">
        <v>103</v>
      </c>
      <c r="E24" t="s">
        <v>104</v>
      </c>
      <c r="F24" t="s">
        <v>28</v>
      </c>
      <c r="G24" t="s">
        <v>77</v>
      </c>
      <c r="H24">
        <v>86130</v>
      </c>
      <c r="I24" t="s">
        <v>105</v>
      </c>
      <c r="J24">
        <v>0</v>
      </c>
      <c r="K24" s="4">
        <v>826854</v>
      </c>
      <c r="L24" s="4">
        <v>624497.92999999993</v>
      </c>
      <c r="M24" s="4">
        <v>85000</v>
      </c>
      <c r="N24" s="4">
        <v>202356</v>
      </c>
      <c r="O24" s="4">
        <v>0</v>
      </c>
      <c r="P24" s="4">
        <f>Table1[[#This Row],[September Revisions (rollover)]]+Table1[[#This Row],[September Revisions (new appropriations)]]</f>
        <v>202356</v>
      </c>
      <c r="Q24" s="4">
        <v>287356</v>
      </c>
      <c r="R24" s="4">
        <v>0</v>
      </c>
      <c r="S24" s="4"/>
      <c r="T24" s="4"/>
      <c r="U24" s="4"/>
      <c r="V24" s="4">
        <f t="shared" si="0"/>
        <v>0</v>
      </c>
      <c r="W24" s="4">
        <f t="shared" si="1"/>
        <v>287356</v>
      </c>
    </row>
    <row r="25" spans="1:23" ht="15" customHeight="1" x14ac:dyDescent="0.3">
      <c r="A25" t="s">
        <v>36</v>
      </c>
      <c r="B25" t="s">
        <v>106</v>
      </c>
      <c r="C25" t="s">
        <v>97</v>
      </c>
      <c r="D25" t="s">
        <v>107</v>
      </c>
      <c r="E25" t="s">
        <v>95</v>
      </c>
      <c r="F25" t="s">
        <v>28</v>
      </c>
      <c r="G25" t="s">
        <v>77</v>
      </c>
      <c r="H25">
        <v>86130</v>
      </c>
      <c r="I25" t="s">
        <v>108</v>
      </c>
      <c r="J25" t="s">
        <v>109</v>
      </c>
      <c r="K25" s="4">
        <v>495843</v>
      </c>
      <c r="L25" s="4">
        <v>60823.479999999996</v>
      </c>
      <c r="M25" s="4">
        <v>395843</v>
      </c>
      <c r="N25" s="4">
        <v>39177</v>
      </c>
      <c r="O25" s="4">
        <v>0</v>
      </c>
      <c r="P25" s="4">
        <f>Table1[[#This Row],[September Revisions (rollover)]]+Table1[[#This Row],[September Revisions (new appropriations)]]</f>
        <v>39177</v>
      </c>
      <c r="Q25" s="4">
        <v>435020</v>
      </c>
      <c r="R25" s="4">
        <v>0</v>
      </c>
      <c r="S25" s="4"/>
      <c r="T25" s="4"/>
      <c r="U25" s="4"/>
      <c r="V25" s="4">
        <f t="shared" si="0"/>
        <v>0</v>
      </c>
      <c r="W25" s="4">
        <f t="shared" si="1"/>
        <v>435020</v>
      </c>
    </row>
    <row r="26" spans="1:23" ht="15" customHeight="1" x14ac:dyDescent="0.3">
      <c r="A26" t="s">
        <v>36</v>
      </c>
      <c r="B26" t="s">
        <v>110</v>
      </c>
      <c r="C26" t="s">
        <v>25</v>
      </c>
      <c r="D26" t="s">
        <v>26</v>
      </c>
      <c r="E26" t="s">
        <v>27</v>
      </c>
      <c r="F26" t="s">
        <v>28</v>
      </c>
      <c r="G26" t="s">
        <v>77</v>
      </c>
      <c r="H26">
        <v>88670</v>
      </c>
      <c r="I26" t="s">
        <v>111</v>
      </c>
      <c r="J26">
        <v>0</v>
      </c>
      <c r="K26" s="4">
        <v>920049</v>
      </c>
      <c r="L26" s="4">
        <v>119361.56</v>
      </c>
      <c r="M26" s="4">
        <v>2146781</v>
      </c>
      <c r="N26" s="4">
        <v>-76094</v>
      </c>
      <c r="O26" s="4">
        <v>1270000</v>
      </c>
      <c r="P26" s="4">
        <f>Table1[[#This Row],[September Revisions (rollover)]]+Table1[[#This Row],[September Revisions (new appropriations)]]</f>
        <v>1193906</v>
      </c>
      <c r="Q26" s="4">
        <v>3340687</v>
      </c>
      <c r="R26" s="4">
        <v>0</v>
      </c>
      <c r="S26" s="4"/>
      <c r="T26" s="4"/>
      <c r="U26" s="4"/>
      <c r="V26" s="4">
        <f t="shared" si="0"/>
        <v>0</v>
      </c>
      <c r="W26" s="4">
        <f t="shared" si="1"/>
        <v>3340687</v>
      </c>
    </row>
    <row r="27" spans="1:23" ht="15" customHeight="1" x14ac:dyDescent="0.3">
      <c r="A27" t="s">
        <v>36</v>
      </c>
      <c r="B27" t="s">
        <v>112</v>
      </c>
      <c r="C27" t="s">
        <v>25</v>
      </c>
      <c r="D27" t="s">
        <v>26</v>
      </c>
      <c r="E27" t="s">
        <v>27</v>
      </c>
      <c r="F27" t="s">
        <v>28</v>
      </c>
      <c r="G27" t="s">
        <v>77</v>
      </c>
      <c r="H27">
        <v>88670</v>
      </c>
      <c r="I27" t="s">
        <v>113</v>
      </c>
      <c r="J27">
        <v>0</v>
      </c>
      <c r="K27" s="4">
        <v>694630</v>
      </c>
      <c r="L27" s="4">
        <v>13375.119999999999</v>
      </c>
      <c r="M27" s="4">
        <v>351391</v>
      </c>
      <c r="N27" s="4">
        <v>329864</v>
      </c>
      <c r="O27" s="4">
        <v>0</v>
      </c>
      <c r="P27" s="4">
        <f>Table1[[#This Row],[September Revisions (rollover)]]+Table1[[#This Row],[September Revisions (new appropriations)]]</f>
        <v>329864</v>
      </c>
      <c r="Q27" s="4">
        <v>681255</v>
      </c>
      <c r="R27" s="4">
        <v>0</v>
      </c>
      <c r="S27" s="4"/>
      <c r="T27" s="4"/>
      <c r="U27" s="4"/>
      <c r="V27" s="4">
        <f t="shared" si="0"/>
        <v>0</v>
      </c>
      <c r="W27" s="4">
        <f t="shared" si="1"/>
        <v>681255</v>
      </c>
    </row>
    <row r="28" spans="1:23" ht="15" customHeight="1" x14ac:dyDescent="0.3">
      <c r="A28" t="s">
        <v>36</v>
      </c>
      <c r="B28" t="s">
        <v>114</v>
      </c>
      <c r="C28" t="s">
        <v>25</v>
      </c>
      <c r="D28" t="s">
        <v>26</v>
      </c>
      <c r="E28" t="s">
        <v>27</v>
      </c>
      <c r="F28" t="s">
        <v>28</v>
      </c>
      <c r="G28" t="s">
        <v>77</v>
      </c>
      <c r="H28">
        <v>88670</v>
      </c>
      <c r="I28" t="s">
        <v>115</v>
      </c>
      <c r="J28">
        <v>0</v>
      </c>
      <c r="K28" s="4">
        <v>610905</v>
      </c>
      <c r="L28" s="4">
        <v>257924.06</v>
      </c>
      <c r="M28" s="4">
        <v>348047</v>
      </c>
      <c r="N28" s="4">
        <v>4934</v>
      </c>
      <c r="O28" s="4">
        <v>0</v>
      </c>
      <c r="P28" s="4">
        <f>Table1[[#This Row],[September Revisions (rollover)]]+Table1[[#This Row],[September Revisions (new appropriations)]]</f>
        <v>4934</v>
      </c>
      <c r="Q28" s="4">
        <v>352981</v>
      </c>
      <c r="R28" s="4">
        <v>0</v>
      </c>
      <c r="S28" s="4"/>
      <c r="T28" s="4"/>
      <c r="U28" s="4"/>
      <c r="V28" s="4">
        <f t="shared" si="0"/>
        <v>0</v>
      </c>
      <c r="W28" s="4">
        <f t="shared" si="1"/>
        <v>352981</v>
      </c>
    </row>
    <row r="29" spans="1:23" ht="15" customHeight="1" x14ac:dyDescent="0.3">
      <c r="A29" t="s">
        <v>36</v>
      </c>
      <c r="B29" t="s">
        <v>116</v>
      </c>
      <c r="C29" t="s">
        <v>25</v>
      </c>
      <c r="D29" t="s">
        <v>26</v>
      </c>
      <c r="E29" t="s">
        <v>27</v>
      </c>
      <c r="F29" t="s">
        <v>28</v>
      </c>
      <c r="G29" t="s">
        <v>77</v>
      </c>
      <c r="H29">
        <v>88670</v>
      </c>
      <c r="I29" t="s">
        <v>117</v>
      </c>
      <c r="J29">
        <v>0</v>
      </c>
      <c r="K29" s="4">
        <v>0</v>
      </c>
      <c r="L29" s="4">
        <v>0</v>
      </c>
      <c r="M29" s="4">
        <v>0</v>
      </c>
      <c r="N29" s="4">
        <v>0</v>
      </c>
      <c r="O29" s="4">
        <v>0</v>
      </c>
      <c r="P29" s="4">
        <f>Table1[[#This Row],[September Revisions (rollover)]]+Table1[[#This Row],[September Revisions (new appropriations)]]</f>
        <v>0</v>
      </c>
      <c r="Q29" s="4">
        <v>0</v>
      </c>
      <c r="R29" s="4">
        <v>0</v>
      </c>
      <c r="S29" s="4">
        <v>0</v>
      </c>
      <c r="T29" s="4">
        <v>0</v>
      </c>
      <c r="U29" s="4">
        <v>0</v>
      </c>
      <c r="V29" s="4">
        <f t="shared" si="0"/>
        <v>0</v>
      </c>
      <c r="W29" s="4">
        <f t="shared" si="1"/>
        <v>0</v>
      </c>
    </row>
    <row r="30" spans="1:23" ht="15" customHeight="1" x14ac:dyDescent="0.3">
      <c r="A30" t="s">
        <v>36</v>
      </c>
      <c r="B30" t="s">
        <v>118</v>
      </c>
      <c r="C30" t="s">
        <v>25</v>
      </c>
      <c r="D30" t="s">
        <v>26</v>
      </c>
      <c r="E30" t="s">
        <v>27</v>
      </c>
      <c r="F30" t="s">
        <v>28</v>
      </c>
      <c r="G30" t="s">
        <v>77</v>
      </c>
      <c r="H30">
        <v>88670</v>
      </c>
      <c r="I30" t="s">
        <v>119</v>
      </c>
      <c r="J30">
        <v>0</v>
      </c>
      <c r="K30" s="4">
        <v>750889</v>
      </c>
      <c r="L30" s="4">
        <v>0</v>
      </c>
      <c r="M30" s="4">
        <v>730889</v>
      </c>
      <c r="N30" s="4">
        <v>20000</v>
      </c>
      <c r="O30" s="4">
        <v>0</v>
      </c>
      <c r="P30" s="4">
        <f>Table1[[#This Row],[September Revisions (rollover)]]+Table1[[#This Row],[September Revisions (new appropriations)]]</f>
        <v>20000</v>
      </c>
      <c r="Q30" s="4">
        <v>750889</v>
      </c>
      <c r="R30" s="4">
        <v>0</v>
      </c>
      <c r="S30" s="4"/>
      <c r="T30" s="4"/>
      <c r="U30" s="4"/>
      <c r="V30" s="4">
        <f t="shared" si="0"/>
        <v>0</v>
      </c>
      <c r="W30" s="4">
        <f t="shared" si="1"/>
        <v>750889</v>
      </c>
    </row>
    <row r="31" spans="1:23" ht="15" customHeight="1" x14ac:dyDescent="0.3">
      <c r="A31" t="s">
        <v>36</v>
      </c>
      <c r="B31" t="s">
        <v>120</v>
      </c>
      <c r="C31" t="s">
        <v>25</v>
      </c>
      <c r="D31" t="s">
        <v>26</v>
      </c>
      <c r="E31" t="s">
        <v>27</v>
      </c>
      <c r="F31" t="s">
        <v>28</v>
      </c>
      <c r="G31" t="s">
        <v>77</v>
      </c>
      <c r="H31">
        <v>88670</v>
      </c>
      <c r="I31" t="s">
        <v>121</v>
      </c>
      <c r="J31">
        <v>0</v>
      </c>
      <c r="K31" s="4">
        <v>489734</v>
      </c>
      <c r="L31" s="4">
        <v>59091.67</v>
      </c>
      <c r="M31" s="4">
        <v>828772</v>
      </c>
      <c r="N31" s="4">
        <v>-5625</v>
      </c>
      <c r="O31" s="4">
        <v>0</v>
      </c>
      <c r="P31" s="4">
        <f>Table1[[#This Row],[September Revisions (rollover)]]+Table1[[#This Row],[September Revisions (new appropriations)]]</f>
        <v>-5625</v>
      </c>
      <c r="Q31" s="4">
        <v>823147</v>
      </c>
      <c r="R31" s="4">
        <v>0</v>
      </c>
      <c r="S31" s="4"/>
      <c r="T31" s="4"/>
      <c r="U31" s="4"/>
      <c r="V31" s="4">
        <f t="shared" si="0"/>
        <v>0</v>
      </c>
      <c r="W31" s="4">
        <f t="shared" si="1"/>
        <v>823147</v>
      </c>
    </row>
    <row r="32" spans="1:23" ht="15" customHeight="1" x14ac:dyDescent="0.3">
      <c r="A32" t="s">
        <v>36</v>
      </c>
      <c r="B32" t="s">
        <v>122</v>
      </c>
      <c r="C32" t="s">
        <v>25</v>
      </c>
      <c r="D32" t="s">
        <v>26</v>
      </c>
      <c r="E32" t="s">
        <v>27</v>
      </c>
      <c r="F32" t="s">
        <v>28</v>
      </c>
      <c r="G32" t="s">
        <v>77</v>
      </c>
      <c r="H32">
        <v>88670</v>
      </c>
      <c r="I32" t="s">
        <v>123</v>
      </c>
      <c r="J32">
        <v>0</v>
      </c>
      <c r="K32" s="4">
        <v>49542</v>
      </c>
      <c r="L32" s="4">
        <v>27356.75</v>
      </c>
      <c r="M32" s="4">
        <v>25792</v>
      </c>
      <c r="N32" s="4">
        <v>-3607</v>
      </c>
      <c r="O32" s="4">
        <v>0</v>
      </c>
      <c r="P32" s="4">
        <f>Table1[[#This Row],[September Revisions (rollover)]]+Table1[[#This Row],[September Revisions (new appropriations)]]</f>
        <v>-3607</v>
      </c>
      <c r="Q32" s="4">
        <v>22185</v>
      </c>
      <c r="R32" s="4">
        <v>0</v>
      </c>
      <c r="S32" s="4"/>
      <c r="T32" s="4"/>
      <c r="U32" s="4"/>
      <c r="V32" s="4">
        <f t="shared" si="0"/>
        <v>0</v>
      </c>
      <c r="W32" s="4">
        <f t="shared" si="1"/>
        <v>22185</v>
      </c>
    </row>
    <row r="33" spans="1:23" ht="15" customHeight="1" x14ac:dyDescent="0.3">
      <c r="A33" t="s">
        <v>36</v>
      </c>
      <c r="B33" t="s">
        <v>124</v>
      </c>
      <c r="C33" t="s">
        <v>25</v>
      </c>
      <c r="D33" t="s">
        <v>26</v>
      </c>
      <c r="E33" t="s">
        <v>27</v>
      </c>
      <c r="F33" t="s">
        <v>28</v>
      </c>
      <c r="G33" t="s">
        <v>77</v>
      </c>
      <c r="H33">
        <v>88670</v>
      </c>
      <c r="I33" t="s">
        <v>125</v>
      </c>
      <c r="J33">
        <v>0</v>
      </c>
      <c r="K33" s="4">
        <v>3452285</v>
      </c>
      <c r="L33" s="4">
        <v>870110.08</v>
      </c>
      <c r="M33" s="4">
        <v>2812279</v>
      </c>
      <c r="N33" s="4">
        <v>-230104</v>
      </c>
      <c r="O33" s="4">
        <v>0</v>
      </c>
      <c r="P33" s="4">
        <f>Table1[[#This Row],[September Revisions (rollover)]]+Table1[[#This Row],[September Revisions (new appropriations)]]</f>
        <v>-230104</v>
      </c>
      <c r="Q33" s="4">
        <v>2582175</v>
      </c>
      <c r="R33" s="4">
        <v>0</v>
      </c>
      <c r="S33" s="4"/>
      <c r="T33" s="4"/>
      <c r="U33" s="4"/>
      <c r="V33" s="4">
        <f t="shared" si="0"/>
        <v>0</v>
      </c>
      <c r="W33" s="4">
        <f t="shared" si="1"/>
        <v>2582175</v>
      </c>
    </row>
    <row r="34" spans="1:23" ht="15" customHeight="1" x14ac:dyDescent="0.3">
      <c r="A34" t="s">
        <v>36</v>
      </c>
      <c r="B34" t="s">
        <v>126</v>
      </c>
      <c r="C34" t="s">
        <v>25</v>
      </c>
      <c r="D34" t="s">
        <v>26</v>
      </c>
      <c r="E34" t="s">
        <v>27</v>
      </c>
      <c r="F34" t="s">
        <v>28</v>
      </c>
      <c r="G34" t="s">
        <v>77</v>
      </c>
      <c r="H34">
        <v>88670</v>
      </c>
      <c r="I34" t="s">
        <v>127</v>
      </c>
      <c r="J34">
        <v>0</v>
      </c>
      <c r="K34" s="4">
        <v>468154</v>
      </c>
      <c r="L34" s="4">
        <v>230511.28</v>
      </c>
      <c r="M34" s="4">
        <v>421864</v>
      </c>
      <c r="N34" s="4">
        <v>-184221</v>
      </c>
      <c r="O34" s="4">
        <v>0</v>
      </c>
      <c r="P34" s="4">
        <f>Table1[[#This Row],[September Revisions (rollover)]]+Table1[[#This Row],[September Revisions (new appropriations)]]</f>
        <v>-184221</v>
      </c>
      <c r="Q34" s="4">
        <v>237643</v>
      </c>
      <c r="R34" s="4">
        <v>0</v>
      </c>
      <c r="S34" s="4"/>
      <c r="T34" s="4"/>
      <c r="U34" s="4"/>
      <c r="V34" s="4">
        <f t="shared" si="0"/>
        <v>0</v>
      </c>
      <c r="W34" s="4">
        <f t="shared" si="1"/>
        <v>237643</v>
      </c>
    </row>
    <row r="35" spans="1:23" ht="15" customHeight="1" x14ac:dyDescent="0.3">
      <c r="A35" t="s">
        <v>36</v>
      </c>
      <c r="B35" t="s">
        <v>128</v>
      </c>
      <c r="C35" t="s">
        <v>25</v>
      </c>
      <c r="D35" t="s">
        <v>43</v>
      </c>
      <c r="E35" t="s">
        <v>27</v>
      </c>
      <c r="F35" t="s">
        <v>28</v>
      </c>
      <c r="G35" t="s">
        <v>77</v>
      </c>
      <c r="H35">
        <v>88670</v>
      </c>
      <c r="I35" t="s">
        <v>129</v>
      </c>
      <c r="J35">
        <v>0</v>
      </c>
      <c r="K35" s="4">
        <v>150346</v>
      </c>
      <c r="L35" s="4">
        <v>121940.28000000001</v>
      </c>
      <c r="M35" s="4">
        <v>0</v>
      </c>
      <c r="N35" s="4">
        <v>28406</v>
      </c>
      <c r="O35" s="4">
        <v>0</v>
      </c>
      <c r="P35" s="4">
        <f>Table1[[#This Row],[September Revisions (rollover)]]+Table1[[#This Row],[September Revisions (new appropriations)]]</f>
        <v>28406</v>
      </c>
      <c r="Q35" s="4">
        <v>28406</v>
      </c>
      <c r="R35" s="4">
        <v>0</v>
      </c>
      <c r="S35" s="4"/>
      <c r="T35" s="4"/>
      <c r="U35" s="4"/>
      <c r="V35" s="4">
        <f t="shared" si="0"/>
        <v>0</v>
      </c>
      <c r="W35" s="4">
        <f t="shared" si="1"/>
        <v>28406</v>
      </c>
    </row>
    <row r="36" spans="1:23" ht="15" customHeight="1" x14ac:dyDescent="0.3">
      <c r="A36" t="s">
        <v>36</v>
      </c>
      <c r="B36" t="s">
        <v>130</v>
      </c>
      <c r="C36" t="s">
        <v>25</v>
      </c>
      <c r="D36" t="s">
        <v>26</v>
      </c>
      <c r="E36" t="s">
        <v>27</v>
      </c>
      <c r="F36" t="s">
        <v>28</v>
      </c>
      <c r="G36" t="s">
        <v>77</v>
      </c>
      <c r="H36">
        <v>88670</v>
      </c>
      <c r="I36" t="s">
        <v>131</v>
      </c>
      <c r="J36">
        <v>0</v>
      </c>
      <c r="K36" s="4">
        <v>3085380</v>
      </c>
      <c r="L36" s="4">
        <v>0</v>
      </c>
      <c r="M36" s="4">
        <v>3084380</v>
      </c>
      <c r="N36" s="4">
        <v>1000</v>
      </c>
      <c r="O36" s="4">
        <v>-2540000</v>
      </c>
      <c r="P36" s="4">
        <f>Table1[[#This Row],[September Revisions (rollover)]]+Table1[[#This Row],[September Revisions (new appropriations)]]</f>
        <v>-2539000</v>
      </c>
      <c r="Q36" s="4">
        <v>545380</v>
      </c>
      <c r="R36" s="4">
        <v>0</v>
      </c>
      <c r="S36" s="4"/>
      <c r="T36" s="4"/>
      <c r="U36" s="4"/>
      <c r="V36" s="4">
        <f t="shared" si="0"/>
        <v>0</v>
      </c>
      <c r="W36" s="4">
        <f t="shared" si="1"/>
        <v>545380</v>
      </c>
    </row>
    <row r="37" spans="1:23" ht="15" customHeight="1" x14ac:dyDescent="0.3">
      <c r="A37" t="s">
        <v>36</v>
      </c>
      <c r="B37" t="s">
        <v>132</v>
      </c>
      <c r="C37" t="s">
        <v>25</v>
      </c>
      <c r="D37" t="s">
        <v>26</v>
      </c>
      <c r="E37" t="s">
        <v>27</v>
      </c>
      <c r="F37" t="s">
        <v>28</v>
      </c>
      <c r="G37" t="s">
        <v>77</v>
      </c>
      <c r="H37">
        <v>88670</v>
      </c>
      <c r="I37" t="s">
        <v>133</v>
      </c>
      <c r="J37">
        <v>0</v>
      </c>
      <c r="K37" s="4">
        <v>179500</v>
      </c>
      <c r="L37" s="4">
        <v>21180.83</v>
      </c>
      <c r="M37" s="4">
        <v>350000</v>
      </c>
      <c r="N37" s="4">
        <v>158319</v>
      </c>
      <c r="O37" s="4">
        <v>0</v>
      </c>
      <c r="P37" s="4">
        <f>Table1[[#This Row],[September Revisions (rollover)]]+Table1[[#This Row],[September Revisions (new appropriations)]]</f>
        <v>158319</v>
      </c>
      <c r="Q37" s="4">
        <v>508319</v>
      </c>
      <c r="R37" s="4">
        <v>0</v>
      </c>
      <c r="S37" s="4"/>
      <c r="T37" s="4"/>
      <c r="U37" s="4"/>
      <c r="V37" s="4">
        <f t="shared" si="0"/>
        <v>0</v>
      </c>
      <c r="W37" s="4">
        <f t="shared" si="1"/>
        <v>508319</v>
      </c>
    </row>
    <row r="38" spans="1:23" ht="15" customHeight="1" x14ac:dyDescent="0.3">
      <c r="A38" t="s">
        <v>36</v>
      </c>
      <c r="B38" t="s">
        <v>134</v>
      </c>
      <c r="C38" t="s">
        <v>25</v>
      </c>
      <c r="D38" t="s">
        <v>26</v>
      </c>
      <c r="E38" t="s">
        <v>27</v>
      </c>
      <c r="F38" t="s">
        <v>28</v>
      </c>
      <c r="G38" t="s">
        <v>77</v>
      </c>
      <c r="H38">
        <v>88670</v>
      </c>
      <c r="I38" t="s">
        <v>135</v>
      </c>
      <c r="J38">
        <v>0</v>
      </c>
      <c r="K38" s="4">
        <v>60000</v>
      </c>
      <c r="L38" s="4">
        <v>2235.75</v>
      </c>
      <c r="M38" s="4">
        <v>16312</v>
      </c>
      <c r="N38" s="4">
        <v>41452</v>
      </c>
      <c r="O38" s="4">
        <v>0</v>
      </c>
      <c r="P38" s="4">
        <f>Table1[[#This Row],[September Revisions (rollover)]]+Table1[[#This Row],[September Revisions (new appropriations)]]</f>
        <v>41452</v>
      </c>
      <c r="Q38" s="4">
        <v>57764</v>
      </c>
      <c r="R38" s="4">
        <v>0</v>
      </c>
      <c r="S38" s="4"/>
      <c r="T38" s="4"/>
      <c r="U38" s="4"/>
      <c r="V38" s="4">
        <f t="shared" si="0"/>
        <v>0</v>
      </c>
      <c r="W38" s="4">
        <f t="shared" si="1"/>
        <v>57764</v>
      </c>
    </row>
    <row r="39" spans="1:23" ht="15" customHeight="1" x14ac:dyDescent="0.3">
      <c r="A39" t="s">
        <v>36</v>
      </c>
      <c r="B39" t="s">
        <v>136</v>
      </c>
      <c r="C39" t="s">
        <v>25</v>
      </c>
      <c r="D39" t="s">
        <v>137</v>
      </c>
      <c r="E39" t="s">
        <v>34</v>
      </c>
      <c r="F39" t="s">
        <v>28</v>
      </c>
      <c r="G39" t="s">
        <v>77</v>
      </c>
      <c r="H39">
        <v>88670</v>
      </c>
      <c r="I39" t="s">
        <v>138</v>
      </c>
      <c r="J39">
        <v>0</v>
      </c>
      <c r="K39" s="4">
        <v>50000</v>
      </c>
      <c r="L39" s="4">
        <v>34673.950000000004</v>
      </c>
      <c r="M39" s="4">
        <v>5000</v>
      </c>
      <c r="N39" s="4">
        <v>10326</v>
      </c>
      <c r="O39" s="4">
        <v>0</v>
      </c>
      <c r="P39" s="4">
        <f>Table1[[#This Row],[September Revisions (rollover)]]+Table1[[#This Row],[September Revisions (new appropriations)]]</f>
        <v>10326</v>
      </c>
      <c r="Q39" s="4">
        <v>15326</v>
      </c>
      <c r="R39" s="4">
        <v>0</v>
      </c>
      <c r="S39" s="4"/>
      <c r="T39" s="4"/>
      <c r="U39" s="4"/>
      <c r="V39" s="4">
        <f t="shared" si="0"/>
        <v>0</v>
      </c>
      <c r="W39" s="4">
        <f t="shared" si="1"/>
        <v>15326</v>
      </c>
    </row>
    <row r="40" spans="1:23" ht="15" customHeight="1" x14ac:dyDescent="0.3">
      <c r="A40" t="s">
        <v>36</v>
      </c>
      <c r="B40" t="s">
        <v>139</v>
      </c>
      <c r="C40" t="s">
        <v>25</v>
      </c>
      <c r="D40" t="s">
        <v>26</v>
      </c>
      <c r="E40" t="s">
        <v>27</v>
      </c>
      <c r="F40" t="s">
        <v>28</v>
      </c>
      <c r="G40" t="s">
        <v>77</v>
      </c>
      <c r="H40">
        <v>88670</v>
      </c>
      <c r="I40" t="s">
        <v>140</v>
      </c>
      <c r="J40">
        <v>0</v>
      </c>
      <c r="K40" s="4">
        <v>115000</v>
      </c>
      <c r="L40" s="4">
        <v>813</v>
      </c>
      <c r="M40" s="4">
        <v>110000</v>
      </c>
      <c r="N40" s="4">
        <v>4187</v>
      </c>
      <c r="O40" s="4">
        <v>0</v>
      </c>
      <c r="P40" s="4">
        <f>Table1[[#This Row],[September Revisions (rollover)]]+Table1[[#This Row],[September Revisions (new appropriations)]]</f>
        <v>4187</v>
      </c>
      <c r="Q40" s="4">
        <v>114187</v>
      </c>
      <c r="R40" s="4">
        <v>0</v>
      </c>
      <c r="S40" s="4"/>
      <c r="T40" s="4"/>
      <c r="U40" s="4"/>
      <c r="V40" s="4">
        <f t="shared" si="0"/>
        <v>0</v>
      </c>
      <c r="W40" s="4">
        <f t="shared" si="1"/>
        <v>114187</v>
      </c>
    </row>
    <row r="41" spans="1:23" ht="15" customHeight="1" x14ac:dyDescent="0.3">
      <c r="A41" t="s">
        <v>36</v>
      </c>
      <c r="B41" t="s">
        <v>141</v>
      </c>
      <c r="C41" t="s">
        <v>25</v>
      </c>
      <c r="D41" t="s">
        <v>26</v>
      </c>
      <c r="E41" t="s">
        <v>27</v>
      </c>
      <c r="F41" t="s">
        <v>28</v>
      </c>
      <c r="G41" t="s">
        <v>77</v>
      </c>
      <c r="H41">
        <v>88670</v>
      </c>
      <c r="I41" t="s">
        <v>142</v>
      </c>
      <c r="J41">
        <v>0</v>
      </c>
      <c r="K41" s="4">
        <v>1635457</v>
      </c>
      <c r="L41" s="4">
        <v>34902.160000000003</v>
      </c>
      <c r="M41" s="4">
        <v>1575457</v>
      </c>
      <c r="N41" s="4">
        <v>25098</v>
      </c>
      <c r="O41" s="4">
        <v>0</v>
      </c>
      <c r="P41" s="4">
        <f>Table1[[#This Row],[September Revisions (rollover)]]+Table1[[#This Row],[September Revisions (new appropriations)]]</f>
        <v>25098</v>
      </c>
      <c r="Q41" s="4">
        <v>1600555</v>
      </c>
      <c r="R41" s="4">
        <v>0</v>
      </c>
      <c r="S41" s="4"/>
      <c r="T41" s="4"/>
      <c r="U41" s="4"/>
      <c r="V41" s="4">
        <f t="shared" si="0"/>
        <v>0</v>
      </c>
      <c r="W41" s="4">
        <f t="shared" si="1"/>
        <v>1600555</v>
      </c>
    </row>
    <row r="42" spans="1:23" ht="15" customHeight="1" x14ac:dyDescent="0.3">
      <c r="A42" t="s">
        <v>36</v>
      </c>
      <c r="B42" t="s">
        <v>143</v>
      </c>
      <c r="C42" t="s">
        <v>25</v>
      </c>
      <c r="D42" t="s">
        <v>144</v>
      </c>
      <c r="E42" t="s">
        <v>145</v>
      </c>
      <c r="F42" t="s">
        <v>28</v>
      </c>
      <c r="G42" t="s">
        <v>77</v>
      </c>
      <c r="H42">
        <v>88670</v>
      </c>
      <c r="I42" t="s">
        <v>146</v>
      </c>
      <c r="J42">
        <v>0</v>
      </c>
      <c r="K42" s="4">
        <v>39522</v>
      </c>
      <c r="L42" s="4">
        <v>8640.09</v>
      </c>
      <c r="M42" s="4">
        <v>0</v>
      </c>
      <c r="N42" s="4">
        <v>30882</v>
      </c>
      <c r="O42" s="4">
        <v>0</v>
      </c>
      <c r="P42" s="4">
        <f>Table1[[#This Row],[September Revisions (rollover)]]+Table1[[#This Row],[September Revisions (new appropriations)]]</f>
        <v>30882</v>
      </c>
      <c r="Q42" s="4">
        <v>30882</v>
      </c>
      <c r="R42" s="4">
        <v>0</v>
      </c>
      <c r="S42" s="4"/>
      <c r="T42" s="4"/>
      <c r="U42" s="4"/>
      <c r="V42" s="4">
        <f t="shared" si="0"/>
        <v>0</v>
      </c>
      <c r="W42" s="4">
        <f t="shared" si="1"/>
        <v>30882</v>
      </c>
    </row>
    <row r="43" spans="1:23" ht="15" customHeight="1" x14ac:dyDescent="0.3">
      <c r="A43" t="s">
        <v>36</v>
      </c>
      <c r="B43" t="s">
        <v>147</v>
      </c>
      <c r="C43" t="s">
        <v>25</v>
      </c>
      <c r="D43" t="s">
        <v>26</v>
      </c>
      <c r="E43" t="s">
        <v>27</v>
      </c>
      <c r="F43" t="s">
        <v>28</v>
      </c>
      <c r="G43" t="s">
        <v>77</v>
      </c>
      <c r="H43">
        <v>88670</v>
      </c>
      <c r="I43" t="s">
        <v>148</v>
      </c>
      <c r="J43">
        <v>0</v>
      </c>
      <c r="K43" s="4">
        <v>2035517</v>
      </c>
      <c r="L43" s="4">
        <v>152449.21</v>
      </c>
      <c r="M43" s="4">
        <v>2035517</v>
      </c>
      <c r="N43" s="4">
        <v>-152449</v>
      </c>
      <c r="O43" s="4">
        <v>0</v>
      </c>
      <c r="P43" s="4">
        <f>Table1[[#This Row],[September Revisions (rollover)]]+Table1[[#This Row],[September Revisions (new appropriations)]]</f>
        <v>-152449</v>
      </c>
      <c r="Q43" s="4">
        <v>1883068</v>
      </c>
      <c r="R43" s="4">
        <v>0</v>
      </c>
      <c r="S43" s="4"/>
      <c r="T43" s="4"/>
      <c r="U43" s="4"/>
      <c r="V43" s="4">
        <f t="shared" si="0"/>
        <v>0</v>
      </c>
      <c r="W43" s="4">
        <f t="shared" si="1"/>
        <v>1883068</v>
      </c>
    </row>
    <row r="44" spans="1:23" ht="15" customHeight="1" x14ac:dyDescent="0.3">
      <c r="A44" t="s">
        <v>23</v>
      </c>
      <c r="B44" t="s">
        <v>149</v>
      </c>
      <c r="C44" t="s">
        <v>25</v>
      </c>
      <c r="D44" t="s">
        <v>150</v>
      </c>
      <c r="E44" t="s">
        <v>53</v>
      </c>
      <c r="F44" t="s">
        <v>28</v>
      </c>
      <c r="G44" t="s">
        <v>77</v>
      </c>
      <c r="I44" t="s">
        <v>151</v>
      </c>
      <c r="K44" s="4" t="s">
        <v>152</v>
      </c>
      <c r="L44" s="4" t="s">
        <v>152</v>
      </c>
      <c r="M44" s="4" t="s">
        <v>152</v>
      </c>
      <c r="N44" s="4"/>
      <c r="O44" s="4">
        <v>1500000</v>
      </c>
      <c r="P44" s="4">
        <f>Table1[[#This Row],[September Revisions (rollover)]]+Table1[[#This Row],[September Revisions (new appropriations)]]</f>
        <v>1500000</v>
      </c>
      <c r="Q44" s="4">
        <v>1500000</v>
      </c>
      <c r="R44" s="4"/>
      <c r="S44" s="4"/>
      <c r="T44" s="4"/>
      <c r="U44" s="4"/>
      <c r="V44" s="4">
        <f t="shared" si="0"/>
        <v>0</v>
      </c>
      <c r="W44" s="4">
        <f t="shared" si="1"/>
        <v>1500000</v>
      </c>
    </row>
    <row r="45" spans="1:23" ht="15" customHeight="1" x14ac:dyDescent="0.3">
      <c r="A45" t="s">
        <v>36</v>
      </c>
      <c r="B45" t="s">
        <v>153</v>
      </c>
      <c r="C45" t="s">
        <v>154</v>
      </c>
      <c r="D45" t="s">
        <v>155</v>
      </c>
      <c r="E45" t="s">
        <v>95</v>
      </c>
      <c r="F45" t="s">
        <v>28</v>
      </c>
      <c r="G45" t="s">
        <v>77</v>
      </c>
      <c r="H45">
        <v>88670</v>
      </c>
      <c r="I45" t="s">
        <v>156</v>
      </c>
      <c r="J45">
        <v>0</v>
      </c>
      <c r="K45" s="4">
        <v>1000000</v>
      </c>
      <c r="L45" s="4">
        <v>0</v>
      </c>
      <c r="M45" s="4">
        <v>0</v>
      </c>
      <c r="N45" s="4">
        <v>0</v>
      </c>
      <c r="O45" s="4">
        <v>0</v>
      </c>
      <c r="P45" s="4">
        <f>Table1[[#This Row],[September Revisions (rollover)]]+Table1[[#This Row],[September Revisions (new appropriations)]]</f>
        <v>0</v>
      </c>
      <c r="Q45" s="3">
        <v>40000000</v>
      </c>
      <c r="R45" s="4">
        <v>0</v>
      </c>
      <c r="S45" s="4">
        <v>0</v>
      </c>
      <c r="T45" s="4">
        <v>0</v>
      </c>
      <c r="U45" s="4">
        <v>0</v>
      </c>
      <c r="V45" s="4">
        <f t="shared" si="0"/>
        <v>0</v>
      </c>
      <c r="W45" s="4">
        <f t="shared" si="1"/>
        <v>40000000</v>
      </c>
    </row>
    <row r="46" spans="1:23" ht="15" customHeight="1" x14ac:dyDescent="0.3">
      <c r="A46" t="s">
        <v>36</v>
      </c>
      <c r="B46" t="s">
        <v>157</v>
      </c>
      <c r="C46" t="s">
        <v>154</v>
      </c>
      <c r="D46" t="s">
        <v>52</v>
      </c>
      <c r="E46" t="s">
        <v>53</v>
      </c>
      <c r="F46" t="s">
        <v>28</v>
      </c>
      <c r="G46" t="s">
        <v>77</v>
      </c>
      <c r="H46">
        <v>88670</v>
      </c>
      <c r="I46" t="s">
        <v>158</v>
      </c>
      <c r="J46">
        <v>0</v>
      </c>
      <c r="K46" s="4">
        <v>255385</v>
      </c>
      <c r="L46" s="4">
        <v>9366.6</v>
      </c>
      <c r="M46" s="4">
        <v>0</v>
      </c>
      <c r="N46" s="4">
        <v>0</v>
      </c>
      <c r="O46" s="4">
        <v>0</v>
      </c>
      <c r="P46" s="4">
        <f>Table1[[#This Row],[September Revisions (rollover)]]+Table1[[#This Row],[September Revisions (new appropriations)]]</f>
        <v>0</v>
      </c>
      <c r="Q46" s="4">
        <v>0</v>
      </c>
      <c r="R46" s="4">
        <v>0</v>
      </c>
      <c r="S46" s="4">
        <v>0</v>
      </c>
      <c r="T46" s="4">
        <v>0</v>
      </c>
      <c r="U46" s="4">
        <v>0</v>
      </c>
      <c r="V46" s="4">
        <f t="shared" si="0"/>
        <v>0</v>
      </c>
      <c r="W46" s="4">
        <f t="shared" si="1"/>
        <v>0</v>
      </c>
    </row>
    <row r="47" spans="1:23" ht="15" customHeight="1" x14ac:dyDescent="0.3">
      <c r="A47" t="s">
        <v>36</v>
      </c>
      <c r="B47" t="s">
        <v>159</v>
      </c>
      <c r="C47" t="s">
        <v>154</v>
      </c>
      <c r="D47" t="s">
        <v>160</v>
      </c>
      <c r="E47" t="s">
        <v>34</v>
      </c>
      <c r="F47" t="s">
        <v>28</v>
      </c>
      <c r="G47" t="s">
        <v>77</v>
      </c>
      <c r="H47">
        <v>88670</v>
      </c>
      <c r="I47" t="s">
        <v>161</v>
      </c>
      <c r="J47">
        <v>0</v>
      </c>
      <c r="K47" s="4">
        <v>1000000</v>
      </c>
      <c r="L47" s="4">
        <v>0</v>
      </c>
      <c r="M47" s="4">
        <v>0</v>
      </c>
      <c r="N47" s="4">
        <v>0</v>
      </c>
      <c r="O47" s="4">
        <v>0</v>
      </c>
      <c r="P47" s="4">
        <f>Table1[[#This Row],[September Revisions (rollover)]]+Table1[[#This Row],[September Revisions (new appropriations)]]</f>
        <v>0</v>
      </c>
      <c r="Q47" s="4">
        <v>0</v>
      </c>
      <c r="R47" s="4">
        <v>0</v>
      </c>
      <c r="S47" s="4">
        <v>0</v>
      </c>
      <c r="T47" s="4">
        <v>0</v>
      </c>
      <c r="U47" s="4">
        <v>0</v>
      </c>
      <c r="V47" s="4">
        <f t="shared" si="0"/>
        <v>0</v>
      </c>
      <c r="W47" s="4">
        <f t="shared" si="1"/>
        <v>0</v>
      </c>
    </row>
    <row r="48" spans="1:23" ht="15" customHeight="1" x14ac:dyDescent="0.3">
      <c r="A48" t="s">
        <v>36</v>
      </c>
      <c r="B48" t="s">
        <v>162</v>
      </c>
      <c r="C48" t="s">
        <v>163</v>
      </c>
      <c r="D48" t="s">
        <v>46</v>
      </c>
      <c r="E48" t="s">
        <v>47</v>
      </c>
      <c r="F48" t="s">
        <v>28</v>
      </c>
      <c r="G48" t="s">
        <v>77</v>
      </c>
      <c r="H48">
        <v>88670</v>
      </c>
      <c r="I48" t="s">
        <v>164</v>
      </c>
      <c r="J48">
        <v>0</v>
      </c>
      <c r="K48" s="4">
        <v>200000</v>
      </c>
      <c r="L48" s="4">
        <v>0</v>
      </c>
      <c r="M48" s="4">
        <v>200000</v>
      </c>
      <c r="N48" s="4">
        <v>0</v>
      </c>
      <c r="O48" s="4">
        <v>0</v>
      </c>
      <c r="P48" s="4">
        <f>Table1[[#This Row],[September Revisions (rollover)]]+Table1[[#This Row],[September Revisions (new appropriations)]]</f>
        <v>0</v>
      </c>
      <c r="Q48" s="4">
        <v>200000</v>
      </c>
      <c r="R48" s="4">
        <v>0</v>
      </c>
      <c r="S48" s="4"/>
      <c r="T48" s="4"/>
      <c r="U48" s="4"/>
      <c r="V48" s="4">
        <f t="shared" si="0"/>
        <v>0</v>
      </c>
      <c r="W48" s="4">
        <f t="shared" si="1"/>
        <v>200000</v>
      </c>
    </row>
    <row r="49" spans="1:23" ht="15" customHeight="1" x14ac:dyDescent="0.3">
      <c r="A49" t="s">
        <v>23</v>
      </c>
      <c r="B49" t="s">
        <v>165</v>
      </c>
      <c r="C49" t="s">
        <v>32</v>
      </c>
      <c r="D49" t="s">
        <v>33</v>
      </c>
      <c r="E49" t="s">
        <v>34</v>
      </c>
      <c r="F49" t="s">
        <v>28</v>
      </c>
      <c r="G49" t="s">
        <v>77</v>
      </c>
      <c r="I49" t="s">
        <v>35</v>
      </c>
      <c r="K49" s="4">
        <v>5129904</v>
      </c>
      <c r="L49" s="4">
        <v>332406</v>
      </c>
      <c r="M49" s="4"/>
      <c r="N49" s="4">
        <v>4797498</v>
      </c>
      <c r="O49" s="4">
        <v>3000000</v>
      </c>
      <c r="P49" s="4">
        <f>Table1[[#This Row],[September Revisions (rollover)]]+Table1[[#This Row],[September Revisions (new appropriations)]]</f>
        <v>7797498</v>
      </c>
      <c r="Q49" s="4">
        <v>4000000</v>
      </c>
      <c r="R49" s="4">
        <v>3797498</v>
      </c>
      <c r="S49" s="4"/>
      <c r="T49" s="4"/>
      <c r="U49" s="4"/>
      <c r="V49" s="4">
        <f t="shared" si="0"/>
        <v>0</v>
      </c>
      <c r="W49" s="4">
        <f t="shared" si="1"/>
        <v>7797498</v>
      </c>
    </row>
    <row r="50" spans="1:23" ht="15" customHeight="1" x14ac:dyDescent="0.3">
      <c r="A50" t="s">
        <v>36</v>
      </c>
      <c r="B50" t="s">
        <v>166</v>
      </c>
      <c r="C50" t="s">
        <v>71</v>
      </c>
      <c r="D50" t="s">
        <v>26</v>
      </c>
      <c r="E50" t="s">
        <v>27</v>
      </c>
      <c r="F50" t="s">
        <v>28</v>
      </c>
      <c r="G50" t="s">
        <v>77</v>
      </c>
      <c r="H50">
        <v>88670</v>
      </c>
      <c r="I50" t="s">
        <v>167</v>
      </c>
      <c r="J50">
        <v>0</v>
      </c>
      <c r="K50" s="4">
        <v>459012</v>
      </c>
      <c r="L50" s="4">
        <v>0</v>
      </c>
      <c r="M50" s="4">
        <v>459012</v>
      </c>
      <c r="N50" s="4">
        <v>0</v>
      </c>
      <c r="O50" s="4">
        <v>0</v>
      </c>
      <c r="P50" s="4">
        <f>Table1[[#This Row],[September Revisions (rollover)]]+Table1[[#This Row],[September Revisions (new appropriations)]]</f>
        <v>0</v>
      </c>
      <c r="Q50" s="4">
        <v>459012</v>
      </c>
      <c r="R50" s="4">
        <v>0</v>
      </c>
      <c r="S50" s="4"/>
      <c r="T50" s="4"/>
      <c r="U50" s="4"/>
      <c r="V50" s="4">
        <f t="shared" si="0"/>
        <v>0</v>
      </c>
      <c r="W50" s="4">
        <f t="shared" si="1"/>
        <v>459012</v>
      </c>
    </row>
    <row r="51" spans="1:23" ht="15" customHeight="1" x14ac:dyDescent="0.3">
      <c r="A51" t="s">
        <v>36</v>
      </c>
      <c r="B51" t="s">
        <v>168</v>
      </c>
      <c r="C51" t="s">
        <v>71</v>
      </c>
      <c r="D51" t="s">
        <v>26</v>
      </c>
      <c r="E51" t="s">
        <v>27</v>
      </c>
      <c r="F51" t="s">
        <v>28</v>
      </c>
      <c r="G51" t="s">
        <v>77</v>
      </c>
      <c r="H51">
        <v>88670</v>
      </c>
      <c r="I51" t="s">
        <v>169</v>
      </c>
      <c r="J51">
        <v>0</v>
      </c>
      <c r="K51" s="4">
        <v>50000</v>
      </c>
      <c r="L51" s="4">
        <v>14269.080000000002</v>
      </c>
      <c r="M51" s="4">
        <v>35999</v>
      </c>
      <c r="N51" s="4">
        <v>-268</v>
      </c>
      <c r="O51" s="4">
        <v>0</v>
      </c>
      <c r="P51" s="4">
        <f>Table1[[#This Row],[September Revisions (rollover)]]+Table1[[#This Row],[September Revisions (new appropriations)]]</f>
        <v>-268</v>
      </c>
      <c r="Q51" s="4">
        <v>35731</v>
      </c>
      <c r="R51" s="4">
        <v>0</v>
      </c>
      <c r="S51" s="4"/>
      <c r="T51" s="4"/>
      <c r="U51" s="4"/>
      <c r="V51" s="4">
        <f t="shared" si="0"/>
        <v>0</v>
      </c>
      <c r="W51" s="4">
        <f t="shared" si="1"/>
        <v>35731</v>
      </c>
    </row>
    <row r="52" spans="1:23" ht="15" customHeight="1" x14ac:dyDescent="0.3">
      <c r="A52" t="s">
        <v>36</v>
      </c>
      <c r="B52" t="s">
        <v>170</v>
      </c>
      <c r="C52" t="s">
        <v>71</v>
      </c>
      <c r="D52" t="s">
        <v>171</v>
      </c>
      <c r="E52" t="s">
        <v>172</v>
      </c>
      <c r="F52" t="s">
        <v>28</v>
      </c>
      <c r="G52" t="s">
        <v>77</v>
      </c>
      <c r="H52">
        <v>88670</v>
      </c>
      <c r="I52" t="s">
        <v>173</v>
      </c>
      <c r="J52">
        <v>0</v>
      </c>
      <c r="K52" s="4">
        <v>259009</v>
      </c>
      <c r="L52" s="4">
        <v>-3220.81</v>
      </c>
      <c r="M52" s="4">
        <v>262230</v>
      </c>
      <c r="N52" s="4">
        <v>0</v>
      </c>
      <c r="O52" s="4">
        <v>0</v>
      </c>
      <c r="P52" s="4">
        <f>Table1[[#This Row],[September Revisions (rollover)]]+Table1[[#This Row],[September Revisions (new appropriations)]]</f>
        <v>0</v>
      </c>
      <c r="Q52" s="4">
        <v>262230</v>
      </c>
      <c r="R52" s="4">
        <v>0</v>
      </c>
      <c r="S52" s="4"/>
      <c r="T52" s="4"/>
      <c r="U52" s="4"/>
      <c r="V52" s="4">
        <f t="shared" si="0"/>
        <v>0</v>
      </c>
      <c r="W52" s="4">
        <f t="shared" si="1"/>
        <v>262230</v>
      </c>
    </row>
    <row r="53" spans="1:23" ht="15" customHeight="1" x14ac:dyDescent="0.3">
      <c r="A53" t="s">
        <v>36</v>
      </c>
      <c r="B53" t="s">
        <v>174</v>
      </c>
      <c r="C53" t="s">
        <v>71</v>
      </c>
      <c r="D53" t="s">
        <v>26</v>
      </c>
      <c r="E53" t="s">
        <v>27</v>
      </c>
      <c r="F53" t="s">
        <v>28</v>
      </c>
      <c r="G53" t="s">
        <v>77</v>
      </c>
      <c r="H53">
        <v>88670</v>
      </c>
      <c r="I53" t="s">
        <v>175</v>
      </c>
      <c r="J53">
        <v>0</v>
      </c>
      <c r="K53" s="4">
        <v>1313583</v>
      </c>
      <c r="L53" s="4">
        <v>1051.4100000000001</v>
      </c>
      <c r="M53" s="4">
        <v>1312532</v>
      </c>
      <c r="N53" s="4">
        <v>0</v>
      </c>
      <c r="O53" s="4">
        <v>0</v>
      </c>
      <c r="P53" s="4">
        <f>Table1[[#This Row],[September Revisions (rollover)]]+Table1[[#This Row],[September Revisions (new appropriations)]]</f>
        <v>0</v>
      </c>
      <c r="Q53" s="4">
        <v>1312532</v>
      </c>
      <c r="R53" s="4">
        <v>0</v>
      </c>
      <c r="S53" s="4"/>
      <c r="T53" s="4"/>
      <c r="U53" s="4"/>
      <c r="V53" s="4">
        <f t="shared" si="0"/>
        <v>0</v>
      </c>
      <c r="W53" s="4">
        <f t="shared" si="1"/>
        <v>1312532</v>
      </c>
    </row>
    <row r="54" spans="1:23" ht="15" customHeight="1" x14ac:dyDescent="0.3">
      <c r="A54" t="s">
        <v>36</v>
      </c>
      <c r="B54" t="s">
        <v>176</v>
      </c>
      <c r="C54" t="s">
        <v>71</v>
      </c>
      <c r="D54" t="s">
        <v>46</v>
      </c>
      <c r="E54" t="s">
        <v>47</v>
      </c>
      <c r="F54" t="s">
        <v>28</v>
      </c>
      <c r="G54" t="s">
        <v>77</v>
      </c>
      <c r="H54">
        <v>88670</v>
      </c>
      <c r="I54">
        <v>0</v>
      </c>
      <c r="J54">
        <v>0</v>
      </c>
      <c r="K54" s="4">
        <v>0</v>
      </c>
      <c r="L54" s="4">
        <v>0</v>
      </c>
      <c r="M54" s="4">
        <v>0</v>
      </c>
      <c r="N54" s="4">
        <v>0</v>
      </c>
      <c r="O54" s="4">
        <v>0</v>
      </c>
      <c r="P54" s="4">
        <f>Table1[[#This Row],[September Revisions (rollover)]]+Table1[[#This Row],[September Revisions (new appropriations)]]</f>
        <v>0</v>
      </c>
      <c r="Q54" s="4">
        <v>0</v>
      </c>
      <c r="R54" s="4">
        <v>0</v>
      </c>
      <c r="S54" s="4">
        <v>0</v>
      </c>
      <c r="T54" s="4">
        <v>0</v>
      </c>
      <c r="U54" s="4">
        <v>0</v>
      </c>
      <c r="V54" s="4">
        <f t="shared" si="0"/>
        <v>0</v>
      </c>
      <c r="W54" s="4">
        <f t="shared" si="1"/>
        <v>0</v>
      </c>
    </row>
    <row r="55" spans="1:23" ht="15" customHeight="1" x14ac:dyDescent="0.3">
      <c r="A55" t="s">
        <v>36</v>
      </c>
      <c r="B55" t="s">
        <v>177</v>
      </c>
      <c r="C55" t="s">
        <v>71</v>
      </c>
      <c r="D55" t="s">
        <v>46</v>
      </c>
      <c r="E55" t="s">
        <v>47</v>
      </c>
      <c r="F55" t="s">
        <v>28</v>
      </c>
      <c r="G55" t="s">
        <v>77</v>
      </c>
      <c r="H55">
        <v>88670</v>
      </c>
      <c r="I55">
        <v>0</v>
      </c>
      <c r="J55">
        <v>0</v>
      </c>
      <c r="K55" s="4">
        <v>0</v>
      </c>
      <c r="L55" s="4">
        <v>0</v>
      </c>
      <c r="M55" s="4">
        <v>0</v>
      </c>
      <c r="N55" s="4">
        <v>0</v>
      </c>
      <c r="O55" s="4">
        <v>0</v>
      </c>
      <c r="P55" s="4">
        <f>Table1[[#This Row],[September Revisions (rollover)]]+Table1[[#This Row],[September Revisions (new appropriations)]]</f>
        <v>0</v>
      </c>
      <c r="Q55" s="4">
        <v>0</v>
      </c>
      <c r="R55" s="4">
        <v>0</v>
      </c>
      <c r="S55" s="4">
        <v>0</v>
      </c>
      <c r="T55" s="4">
        <v>0</v>
      </c>
      <c r="U55" s="4">
        <v>0</v>
      </c>
      <c r="V55" s="4">
        <f t="shared" si="0"/>
        <v>0</v>
      </c>
      <c r="W55" s="4">
        <f t="shared" si="1"/>
        <v>0</v>
      </c>
    </row>
    <row r="56" spans="1:23" ht="15" customHeight="1" x14ac:dyDescent="0.3">
      <c r="A56" t="s">
        <v>36</v>
      </c>
      <c r="B56" t="s">
        <v>178</v>
      </c>
      <c r="C56" t="s">
        <v>71</v>
      </c>
      <c r="D56" t="s">
        <v>179</v>
      </c>
      <c r="E56" t="s">
        <v>34</v>
      </c>
      <c r="F56" t="s">
        <v>28</v>
      </c>
      <c r="G56" t="s">
        <v>77</v>
      </c>
      <c r="H56">
        <v>88670</v>
      </c>
      <c r="I56" t="s">
        <v>180</v>
      </c>
      <c r="J56">
        <v>0</v>
      </c>
      <c r="K56" s="4">
        <v>148130</v>
      </c>
      <c r="L56" s="4">
        <v>138289.66</v>
      </c>
      <c r="M56" s="4">
        <v>0</v>
      </c>
      <c r="N56" s="4">
        <v>9840</v>
      </c>
      <c r="O56" s="4">
        <v>0</v>
      </c>
      <c r="P56" s="4">
        <f>Table1[[#This Row],[September Revisions (rollover)]]+Table1[[#This Row],[September Revisions (new appropriations)]]</f>
        <v>9840</v>
      </c>
      <c r="Q56" s="4">
        <v>9840</v>
      </c>
      <c r="R56" s="4">
        <v>0</v>
      </c>
      <c r="S56" s="4"/>
      <c r="T56" s="4"/>
      <c r="U56" s="4"/>
      <c r="V56" s="4">
        <f t="shared" si="0"/>
        <v>0</v>
      </c>
      <c r="W56" s="4">
        <f t="shared" si="1"/>
        <v>9840</v>
      </c>
    </row>
    <row r="57" spans="1:23" ht="15" customHeight="1" x14ac:dyDescent="0.3">
      <c r="A57" t="s">
        <v>36</v>
      </c>
      <c r="B57" t="s">
        <v>181</v>
      </c>
      <c r="C57" t="s">
        <v>71</v>
      </c>
      <c r="D57" t="s">
        <v>83</v>
      </c>
      <c r="E57" t="s">
        <v>27</v>
      </c>
      <c r="F57" t="s">
        <v>28</v>
      </c>
      <c r="G57" t="s">
        <v>77</v>
      </c>
      <c r="H57">
        <v>88670</v>
      </c>
      <c r="I57" t="s">
        <v>182</v>
      </c>
      <c r="J57">
        <v>0</v>
      </c>
      <c r="K57" s="4">
        <v>94255</v>
      </c>
      <c r="L57" s="4">
        <v>-76071.929999999993</v>
      </c>
      <c r="M57" s="4">
        <v>0</v>
      </c>
      <c r="N57" s="4">
        <v>170327</v>
      </c>
      <c r="O57" s="4">
        <v>-5326</v>
      </c>
      <c r="P57" s="4">
        <f>Table1[[#This Row],[September Revisions (rollover)]]+Table1[[#This Row],[September Revisions (new appropriations)]]</f>
        <v>165001</v>
      </c>
      <c r="Q57" s="4">
        <v>165001</v>
      </c>
      <c r="R57" s="4">
        <v>0</v>
      </c>
      <c r="S57" s="4"/>
      <c r="T57" s="4"/>
      <c r="U57" s="4"/>
      <c r="V57" s="4">
        <f t="shared" si="0"/>
        <v>0</v>
      </c>
      <c r="W57" s="4">
        <f t="shared" si="1"/>
        <v>165001</v>
      </c>
    </row>
    <row r="58" spans="1:23" ht="15" customHeight="1" x14ac:dyDescent="0.3">
      <c r="A58" t="s">
        <v>36</v>
      </c>
      <c r="B58" t="s">
        <v>183</v>
      </c>
      <c r="C58" t="s">
        <v>71</v>
      </c>
      <c r="D58" t="s">
        <v>184</v>
      </c>
      <c r="E58" t="s">
        <v>172</v>
      </c>
      <c r="F58" t="s">
        <v>28</v>
      </c>
      <c r="G58" t="s">
        <v>77</v>
      </c>
      <c r="H58">
        <v>88670</v>
      </c>
      <c r="I58" t="s">
        <v>185</v>
      </c>
      <c r="J58">
        <v>0</v>
      </c>
      <c r="K58" s="4">
        <v>119633</v>
      </c>
      <c r="L58" s="4">
        <v>0</v>
      </c>
      <c r="M58" s="4">
        <v>119633</v>
      </c>
      <c r="N58" s="4">
        <v>0</v>
      </c>
      <c r="O58" s="4">
        <v>0</v>
      </c>
      <c r="P58" s="4">
        <f>Table1[[#This Row],[September Revisions (rollover)]]+Table1[[#This Row],[September Revisions (new appropriations)]]</f>
        <v>0</v>
      </c>
      <c r="Q58" s="4">
        <v>119633</v>
      </c>
      <c r="R58" s="4">
        <v>0</v>
      </c>
      <c r="S58" s="4"/>
      <c r="T58" s="4"/>
      <c r="U58" s="4"/>
      <c r="V58" s="4">
        <f t="shared" si="0"/>
        <v>0</v>
      </c>
      <c r="W58" s="4">
        <f t="shared" si="1"/>
        <v>119633</v>
      </c>
    </row>
    <row r="59" spans="1:23" ht="15" customHeight="1" x14ac:dyDescent="0.3">
      <c r="A59" t="s">
        <v>36</v>
      </c>
      <c r="B59" t="s">
        <v>186</v>
      </c>
      <c r="C59" t="s">
        <v>71</v>
      </c>
      <c r="D59" t="s">
        <v>187</v>
      </c>
      <c r="E59" t="s">
        <v>188</v>
      </c>
      <c r="F59" t="s">
        <v>28</v>
      </c>
      <c r="G59" t="s">
        <v>77</v>
      </c>
      <c r="H59">
        <v>88670</v>
      </c>
      <c r="I59" t="s">
        <v>189</v>
      </c>
      <c r="J59">
        <v>0</v>
      </c>
      <c r="K59" s="4">
        <v>1655478</v>
      </c>
      <c r="L59" s="4">
        <v>1653825.04</v>
      </c>
      <c r="M59" s="4">
        <v>0</v>
      </c>
      <c r="N59" s="4">
        <v>1653</v>
      </c>
      <c r="O59" s="4">
        <v>0</v>
      </c>
      <c r="P59" s="4">
        <f>Table1[[#This Row],[September Revisions (rollover)]]+Table1[[#This Row],[September Revisions (new appropriations)]]</f>
        <v>1653</v>
      </c>
      <c r="Q59" s="4">
        <v>1653</v>
      </c>
      <c r="R59" s="4">
        <v>0</v>
      </c>
      <c r="S59" s="4"/>
      <c r="T59" s="4"/>
      <c r="U59" s="4"/>
      <c r="V59" s="4">
        <f t="shared" si="0"/>
        <v>0</v>
      </c>
      <c r="W59" s="4">
        <f t="shared" si="1"/>
        <v>1653</v>
      </c>
    </row>
    <row r="60" spans="1:23" ht="15" customHeight="1" x14ac:dyDescent="0.3">
      <c r="A60" t="s">
        <v>36</v>
      </c>
      <c r="B60" t="s">
        <v>190</v>
      </c>
      <c r="C60" t="s">
        <v>71</v>
      </c>
      <c r="D60" t="s">
        <v>191</v>
      </c>
      <c r="E60" t="s">
        <v>172</v>
      </c>
      <c r="F60" t="s">
        <v>28</v>
      </c>
      <c r="G60" t="s">
        <v>77</v>
      </c>
      <c r="H60">
        <v>88670</v>
      </c>
      <c r="I60" t="s">
        <v>192</v>
      </c>
      <c r="J60">
        <v>0</v>
      </c>
      <c r="K60" s="4">
        <v>483493</v>
      </c>
      <c r="L60" s="4">
        <v>10096.41</v>
      </c>
      <c r="M60" s="4">
        <v>433493</v>
      </c>
      <c r="N60" s="4">
        <v>39904</v>
      </c>
      <c r="O60" s="4">
        <v>0</v>
      </c>
      <c r="P60" s="4">
        <f>Table1[[#This Row],[September Revisions (rollover)]]+Table1[[#This Row],[September Revisions (new appropriations)]]</f>
        <v>39904</v>
      </c>
      <c r="Q60" s="4">
        <v>473397</v>
      </c>
      <c r="R60" s="4">
        <v>0</v>
      </c>
      <c r="S60" s="4"/>
      <c r="T60" s="4"/>
      <c r="U60" s="4"/>
      <c r="V60" s="4">
        <f t="shared" si="0"/>
        <v>0</v>
      </c>
      <c r="W60" s="4">
        <f t="shared" si="1"/>
        <v>473397</v>
      </c>
    </row>
    <row r="61" spans="1:23" ht="15" customHeight="1" x14ac:dyDescent="0.3">
      <c r="A61" t="s">
        <v>36</v>
      </c>
      <c r="B61" t="s">
        <v>193</v>
      </c>
      <c r="C61" t="s">
        <v>71</v>
      </c>
      <c r="D61" t="s">
        <v>39</v>
      </c>
      <c r="E61" t="s">
        <v>34</v>
      </c>
      <c r="F61" t="s">
        <v>28</v>
      </c>
      <c r="G61" t="s">
        <v>77</v>
      </c>
      <c r="H61">
        <v>88670</v>
      </c>
      <c r="I61" t="s">
        <v>194</v>
      </c>
      <c r="J61">
        <v>0</v>
      </c>
      <c r="K61" s="4">
        <v>127753</v>
      </c>
      <c r="L61" s="4">
        <v>12731.35</v>
      </c>
      <c r="M61" s="4">
        <v>114753</v>
      </c>
      <c r="N61" s="4">
        <v>269</v>
      </c>
      <c r="O61" s="4">
        <v>0</v>
      </c>
      <c r="P61" s="4">
        <f>Table1[[#This Row],[September Revisions (rollover)]]+Table1[[#This Row],[September Revisions (new appropriations)]]</f>
        <v>269</v>
      </c>
      <c r="Q61" s="4">
        <v>115022</v>
      </c>
      <c r="R61" s="4">
        <v>0</v>
      </c>
      <c r="S61" s="4"/>
      <c r="T61" s="4"/>
      <c r="U61" s="4"/>
      <c r="V61" s="4">
        <f t="shared" si="0"/>
        <v>0</v>
      </c>
      <c r="W61" s="4">
        <f t="shared" si="1"/>
        <v>115022</v>
      </c>
    </row>
    <row r="62" spans="1:23" ht="15" customHeight="1" x14ac:dyDescent="0.3">
      <c r="A62" t="s">
        <v>36</v>
      </c>
      <c r="B62" t="s">
        <v>195</v>
      </c>
      <c r="C62" t="s">
        <v>71</v>
      </c>
      <c r="D62" t="s">
        <v>39</v>
      </c>
      <c r="E62" t="s">
        <v>34</v>
      </c>
      <c r="F62" t="s">
        <v>28</v>
      </c>
      <c r="G62" t="s">
        <v>77</v>
      </c>
      <c r="H62">
        <v>88670</v>
      </c>
      <c r="I62" t="s">
        <v>196</v>
      </c>
      <c r="J62">
        <v>0</v>
      </c>
      <c r="K62" s="4">
        <v>424297</v>
      </c>
      <c r="L62" s="4">
        <v>42126.77</v>
      </c>
      <c r="M62" s="4">
        <v>374297</v>
      </c>
      <c r="N62" s="4">
        <v>7873</v>
      </c>
      <c r="O62" s="4">
        <v>0</v>
      </c>
      <c r="P62" s="4">
        <f>Table1[[#This Row],[September Revisions (rollover)]]+Table1[[#This Row],[September Revisions (new appropriations)]]</f>
        <v>7873</v>
      </c>
      <c r="Q62" s="4">
        <v>382170</v>
      </c>
      <c r="R62" s="4">
        <v>0</v>
      </c>
      <c r="S62" s="4"/>
      <c r="T62" s="4"/>
      <c r="U62" s="4"/>
      <c r="V62" s="4">
        <f t="shared" si="0"/>
        <v>0</v>
      </c>
      <c r="W62" s="4">
        <f t="shared" si="1"/>
        <v>382170</v>
      </c>
    </row>
    <row r="63" spans="1:23" ht="15" customHeight="1" x14ac:dyDescent="0.3">
      <c r="A63" t="s">
        <v>36</v>
      </c>
      <c r="B63" t="s">
        <v>197</v>
      </c>
      <c r="C63" t="s">
        <v>71</v>
      </c>
      <c r="D63" t="s">
        <v>198</v>
      </c>
      <c r="E63" t="s">
        <v>34</v>
      </c>
      <c r="F63" t="s">
        <v>28</v>
      </c>
      <c r="G63" t="s">
        <v>77</v>
      </c>
      <c r="H63">
        <v>88670</v>
      </c>
      <c r="I63" t="s">
        <v>199</v>
      </c>
      <c r="J63">
        <v>0</v>
      </c>
      <c r="K63" s="4">
        <v>46211</v>
      </c>
      <c r="L63" s="4">
        <v>4715.01</v>
      </c>
      <c r="M63" s="4">
        <v>0</v>
      </c>
      <c r="N63" s="4">
        <v>41496</v>
      </c>
      <c r="O63" s="4">
        <v>0</v>
      </c>
      <c r="P63" s="4">
        <f>Table1[[#This Row],[September Revisions (rollover)]]+Table1[[#This Row],[September Revisions (new appropriations)]]</f>
        <v>41496</v>
      </c>
      <c r="Q63" s="4">
        <v>41496</v>
      </c>
      <c r="R63" s="4">
        <v>0</v>
      </c>
      <c r="S63" s="4"/>
      <c r="T63" s="4"/>
      <c r="U63" s="4"/>
      <c r="V63" s="4">
        <f t="shared" si="0"/>
        <v>0</v>
      </c>
      <c r="W63" s="4">
        <f t="shared" si="1"/>
        <v>41496</v>
      </c>
    </row>
    <row r="64" spans="1:23" ht="15" customHeight="1" x14ac:dyDescent="0.3">
      <c r="A64" t="s">
        <v>36</v>
      </c>
      <c r="B64" t="s">
        <v>200</v>
      </c>
      <c r="C64" t="s">
        <v>71</v>
      </c>
      <c r="D64" t="s">
        <v>201</v>
      </c>
      <c r="E64" t="s">
        <v>145</v>
      </c>
      <c r="F64" t="s">
        <v>28</v>
      </c>
      <c r="G64" t="s">
        <v>77</v>
      </c>
      <c r="H64">
        <v>88670</v>
      </c>
      <c r="I64" t="s">
        <v>202</v>
      </c>
      <c r="J64">
        <v>0</v>
      </c>
      <c r="K64" s="4">
        <v>463436</v>
      </c>
      <c r="L64" s="4">
        <v>0</v>
      </c>
      <c r="M64" s="4">
        <v>463436</v>
      </c>
      <c r="N64" s="4">
        <v>0</v>
      </c>
      <c r="O64" s="4">
        <v>0</v>
      </c>
      <c r="P64" s="4">
        <f>Table1[[#This Row],[September Revisions (rollover)]]+Table1[[#This Row],[September Revisions (new appropriations)]]</f>
        <v>0</v>
      </c>
      <c r="Q64" s="4">
        <v>463436</v>
      </c>
      <c r="R64" s="4">
        <v>0</v>
      </c>
      <c r="S64" s="4"/>
      <c r="T64" s="4"/>
      <c r="U64" s="4"/>
      <c r="V64" s="4">
        <f t="shared" si="0"/>
        <v>0</v>
      </c>
      <c r="W64" s="4">
        <f t="shared" si="1"/>
        <v>463436</v>
      </c>
    </row>
    <row r="65" spans="1:23" ht="15" customHeight="1" x14ac:dyDescent="0.3">
      <c r="A65" t="s">
        <v>36</v>
      </c>
      <c r="B65" t="s">
        <v>203</v>
      </c>
      <c r="C65" t="s">
        <v>71</v>
      </c>
      <c r="D65" t="s">
        <v>39</v>
      </c>
      <c r="E65" t="s">
        <v>34</v>
      </c>
      <c r="F65" t="s">
        <v>28</v>
      </c>
      <c r="G65" t="s">
        <v>77</v>
      </c>
      <c r="H65">
        <v>88670</v>
      </c>
      <c r="I65" t="s">
        <v>204</v>
      </c>
      <c r="J65">
        <v>0</v>
      </c>
      <c r="K65" s="4">
        <v>151200</v>
      </c>
      <c r="L65" s="4">
        <v>0</v>
      </c>
      <c r="M65" s="4">
        <v>151200</v>
      </c>
      <c r="N65" s="4">
        <v>0</v>
      </c>
      <c r="O65" s="4">
        <v>0</v>
      </c>
      <c r="P65" s="4">
        <f>Table1[[#This Row],[September Revisions (rollover)]]+Table1[[#This Row],[September Revisions (new appropriations)]]</f>
        <v>0</v>
      </c>
      <c r="Q65" s="4">
        <v>151200</v>
      </c>
      <c r="R65" s="4">
        <v>0</v>
      </c>
      <c r="S65" s="4"/>
      <c r="T65" s="4"/>
      <c r="U65" s="4"/>
      <c r="V65" s="4">
        <f t="shared" si="0"/>
        <v>0</v>
      </c>
      <c r="W65" s="4">
        <f t="shared" si="1"/>
        <v>151200</v>
      </c>
    </row>
    <row r="66" spans="1:23" ht="15" customHeight="1" x14ac:dyDescent="0.3">
      <c r="A66" t="s">
        <v>36</v>
      </c>
      <c r="B66" t="s">
        <v>205</v>
      </c>
      <c r="C66" t="s">
        <v>71</v>
      </c>
      <c r="D66" t="s">
        <v>86</v>
      </c>
      <c r="E66" t="s">
        <v>27</v>
      </c>
      <c r="F66" t="s">
        <v>28</v>
      </c>
      <c r="G66" t="s">
        <v>77</v>
      </c>
      <c r="H66">
        <v>88670</v>
      </c>
      <c r="I66" t="s">
        <v>206</v>
      </c>
      <c r="J66">
        <v>0</v>
      </c>
      <c r="K66" s="4">
        <v>5648</v>
      </c>
      <c r="L66" s="4">
        <v>0</v>
      </c>
      <c r="M66" s="4">
        <v>0</v>
      </c>
      <c r="N66" s="4">
        <v>5648</v>
      </c>
      <c r="O66" s="4">
        <v>0</v>
      </c>
      <c r="P66" s="4">
        <f>Table1[[#This Row],[September Revisions (rollover)]]+Table1[[#This Row],[September Revisions (new appropriations)]]</f>
        <v>5648</v>
      </c>
      <c r="Q66" s="4">
        <v>5648</v>
      </c>
      <c r="R66" s="4">
        <v>0</v>
      </c>
      <c r="S66" s="4"/>
      <c r="T66" s="4"/>
      <c r="U66" s="4"/>
      <c r="V66" s="4">
        <f t="shared" ref="V66:V129" si="2">SUM(S66:U66)</f>
        <v>0</v>
      </c>
      <c r="W66" s="4">
        <f t="shared" ref="W66:W129" si="3">SUM(Q66:U66)</f>
        <v>5648</v>
      </c>
    </row>
    <row r="67" spans="1:23" ht="15" customHeight="1" x14ac:dyDescent="0.3">
      <c r="A67" t="s">
        <v>36</v>
      </c>
      <c r="B67" t="s">
        <v>207</v>
      </c>
      <c r="C67" t="s">
        <v>71</v>
      </c>
      <c r="D67" t="s">
        <v>66</v>
      </c>
      <c r="E67" t="s">
        <v>34</v>
      </c>
      <c r="F67" t="s">
        <v>28</v>
      </c>
      <c r="G67" t="s">
        <v>77</v>
      </c>
      <c r="H67">
        <v>88670</v>
      </c>
      <c r="I67" t="s">
        <v>208</v>
      </c>
      <c r="J67">
        <v>0</v>
      </c>
      <c r="K67" s="4">
        <v>150000</v>
      </c>
      <c r="L67" s="4">
        <v>0</v>
      </c>
      <c r="M67" s="4">
        <v>150000</v>
      </c>
      <c r="N67" s="4">
        <v>0</v>
      </c>
      <c r="O67" s="4">
        <v>0</v>
      </c>
      <c r="P67" s="4">
        <f>Table1[[#This Row],[September Revisions (rollover)]]+Table1[[#This Row],[September Revisions (new appropriations)]]</f>
        <v>0</v>
      </c>
      <c r="Q67" s="4">
        <v>150000</v>
      </c>
      <c r="R67" s="4">
        <v>0</v>
      </c>
      <c r="S67" s="4"/>
      <c r="T67" s="4"/>
      <c r="U67" s="4"/>
      <c r="V67" s="4">
        <f t="shared" si="2"/>
        <v>0</v>
      </c>
      <c r="W67" s="4">
        <f t="shared" si="3"/>
        <v>150000</v>
      </c>
    </row>
    <row r="68" spans="1:23" ht="15" customHeight="1" x14ac:dyDescent="0.3">
      <c r="A68" t="s">
        <v>36</v>
      </c>
      <c r="B68" t="s">
        <v>209</v>
      </c>
      <c r="C68" t="s">
        <v>210</v>
      </c>
      <c r="D68" t="s">
        <v>211</v>
      </c>
      <c r="E68" t="s">
        <v>95</v>
      </c>
      <c r="F68" t="s">
        <v>28</v>
      </c>
      <c r="G68" t="s">
        <v>77</v>
      </c>
      <c r="H68">
        <v>86130</v>
      </c>
      <c r="I68" t="s">
        <v>212</v>
      </c>
      <c r="J68">
        <v>0</v>
      </c>
      <c r="K68" s="4">
        <v>165634</v>
      </c>
      <c r="L68" s="4">
        <v>118835.56</v>
      </c>
      <c r="M68" s="4">
        <v>1106824</v>
      </c>
      <c r="N68" s="4">
        <v>412812</v>
      </c>
      <c r="O68" s="4">
        <v>0</v>
      </c>
      <c r="P68" s="4">
        <f>Table1[[#This Row],[September Revisions (rollover)]]+Table1[[#This Row],[September Revisions (new appropriations)]]</f>
        <v>412812</v>
      </c>
      <c r="Q68" s="4">
        <v>1519636</v>
      </c>
      <c r="R68" s="4">
        <v>0</v>
      </c>
      <c r="S68" s="4"/>
      <c r="T68" s="4"/>
      <c r="U68" s="4"/>
      <c r="V68" s="4">
        <f t="shared" si="2"/>
        <v>0</v>
      </c>
      <c r="W68" s="4">
        <f t="shared" si="3"/>
        <v>1519636</v>
      </c>
    </row>
    <row r="69" spans="1:23" ht="15" customHeight="1" x14ac:dyDescent="0.3">
      <c r="A69" t="s">
        <v>36</v>
      </c>
      <c r="B69" t="s">
        <v>209</v>
      </c>
      <c r="C69" t="s">
        <v>210</v>
      </c>
      <c r="D69" t="s">
        <v>211</v>
      </c>
      <c r="E69" t="s">
        <v>95</v>
      </c>
      <c r="F69" t="s">
        <v>28</v>
      </c>
      <c r="G69" t="s">
        <v>77</v>
      </c>
      <c r="H69">
        <v>86130</v>
      </c>
      <c r="I69" t="s">
        <v>212</v>
      </c>
      <c r="J69">
        <v>0</v>
      </c>
      <c r="K69" s="4">
        <v>0</v>
      </c>
      <c r="L69" s="4">
        <v>0</v>
      </c>
      <c r="M69" s="4">
        <v>5146318</v>
      </c>
      <c r="N69" s="4">
        <v>0</v>
      </c>
      <c r="O69" s="4">
        <v>0</v>
      </c>
      <c r="P69" s="4">
        <f>Table1[[#This Row],[September Revisions (rollover)]]+Table1[[#This Row],[September Revisions (new appropriations)]]</f>
        <v>0</v>
      </c>
      <c r="Q69" s="4">
        <v>5146318</v>
      </c>
      <c r="R69" s="4">
        <v>0</v>
      </c>
      <c r="S69" s="4"/>
      <c r="T69" s="4"/>
      <c r="U69" s="4"/>
      <c r="V69" s="4">
        <f t="shared" si="2"/>
        <v>0</v>
      </c>
      <c r="W69" s="4">
        <f t="shared" si="3"/>
        <v>5146318</v>
      </c>
    </row>
    <row r="70" spans="1:23" ht="15" customHeight="1" x14ac:dyDescent="0.3">
      <c r="A70" t="s">
        <v>36</v>
      </c>
      <c r="B70" t="s">
        <v>213</v>
      </c>
      <c r="C70" t="s">
        <v>210</v>
      </c>
      <c r="D70" t="s">
        <v>211</v>
      </c>
      <c r="E70" t="s">
        <v>95</v>
      </c>
      <c r="F70" t="s">
        <v>28</v>
      </c>
      <c r="G70" t="s">
        <v>77</v>
      </c>
      <c r="H70">
        <v>86130</v>
      </c>
      <c r="I70" t="s">
        <v>212</v>
      </c>
      <c r="J70" t="s">
        <v>214</v>
      </c>
      <c r="K70" s="4">
        <v>0</v>
      </c>
      <c r="L70" s="4">
        <v>0</v>
      </c>
      <c r="M70" s="4">
        <v>1367665</v>
      </c>
      <c r="N70" s="4">
        <v>0</v>
      </c>
      <c r="O70" s="4">
        <v>0</v>
      </c>
      <c r="P70" s="4">
        <f>Table1[[#This Row],[September Revisions (rollover)]]+Table1[[#This Row],[September Revisions (new appropriations)]]</f>
        <v>0</v>
      </c>
      <c r="Q70" s="4">
        <v>1367665</v>
      </c>
      <c r="R70" s="4">
        <v>0</v>
      </c>
      <c r="S70" s="4"/>
      <c r="T70" s="4"/>
      <c r="U70" s="4"/>
      <c r="V70" s="4">
        <f t="shared" si="2"/>
        <v>0</v>
      </c>
      <c r="W70" s="4">
        <f t="shared" si="3"/>
        <v>1367665</v>
      </c>
    </row>
    <row r="71" spans="1:23" ht="15" customHeight="1" x14ac:dyDescent="0.3">
      <c r="A71" t="s">
        <v>36</v>
      </c>
      <c r="B71" t="s">
        <v>215</v>
      </c>
      <c r="C71" t="s">
        <v>210</v>
      </c>
      <c r="D71" t="s">
        <v>216</v>
      </c>
      <c r="E71" t="s">
        <v>217</v>
      </c>
      <c r="F71" t="s">
        <v>28</v>
      </c>
      <c r="G71" t="s">
        <v>77</v>
      </c>
      <c r="H71">
        <v>86130</v>
      </c>
      <c r="I71" t="s">
        <v>218</v>
      </c>
      <c r="J71" t="s">
        <v>219</v>
      </c>
      <c r="K71" s="4">
        <v>187852</v>
      </c>
      <c r="L71" s="4">
        <v>120552.52</v>
      </c>
      <c r="M71" s="4">
        <v>473996</v>
      </c>
      <c r="N71" s="4">
        <v>67299</v>
      </c>
      <c r="O71" s="4">
        <v>0</v>
      </c>
      <c r="P71" s="4">
        <f>Table1[[#This Row],[September Revisions (rollover)]]+Table1[[#This Row],[September Revisions (new appropriations)]]</f>
        <v>67299</v>
      </c>
      <c r="Q71" s="4">
        <v>541295</v>
      </c>
      <c r="R71" s="4">
        <v>0</v>
      </c>
      <c r="S71" s="4"/>
      <c r="T71" s="4"/>
      <c r="U71" s="4"/>
      <c r="V71" s="4">
        <f t="shared" si="2"/>
        <v>0</v>
      </c>
      <c r="W71" s="4">
        <f t="shared" si="3"/>
        <v>541295</v>
      </c>
    </row>
    <row r="72" spans="1:23" ht="15" customHeight="1" x14ac:dyDescent="0.3">
      <c r="A72" t="s">
        <v>36</v>
      </c>
      <c r="B72" t="s">
        <v>220</v>
      </c>
      <c r="C72" t="s">
        <v>210</v>
      </c>
      <c r="D72" t="s">
        <v>216</v>
      </c>
      <c r="E72" t="s">
        <v>217</v>
      </c>
      <c r="F72" t="s">
        <v>28</v>
      </c>
      <c r="G72" t="s">
        <v>77</v>
      </c>
      <c r="H72">
        <v>86130</v>
      </c>
      <c r="I72" t="s">
        <v>218</v>
      </c>
      <c r="J72">
        <v>0</v>
      </c>
      <c r="K72" s="4">
        <v>0</v>
      </c>
      <c r="L72" s="4">
        <v>0</v>
      </c>
      <c r="M72" s="4">
        <v>15035760</v>
      </c>
      <c r="N72" s="4">
        <v>0</v>
      </c>
      <c r="O72" s="4">
        <v>0</v>
      </c>
      <c r="P72" s="4">
        <f>Table1[[#This Row],[September Revisions (rollover)]]+Table1[[#This Row],[September Revisions (new appropriations)]]</f>
        <v>0</v>
      </c>
      <c r="Q72" s="4">
        <v>15035760</v>
      </c>
      <c r="R72" s="4">
        <v>0</v>
      </c>
      <c r="S72" s="4"/>
      <c r="T72" s="4"/>
      <c r="U72" s="4"/>
      <c r="V72" s="4">
        <f t="shared" si="2"/>
        <v>0</v>
      </c>
      <c r="W72" s="4">
        <f t="shared" si="3"/>
        <v>15035760</v>
      </c>
    </row>
    <row r="73" spans="1:23" ht="15" customHeight="1" x14ac:dyDescent="0.3">
      <c r="A73" t="s">
        <v>36</v>
      </c>
      <c r="B73" t="s">
        <v>221</v>
      </c>
      <c r="C73" t="s">
        <v>210</v>
      </c>
      <c r="D73" t="s">
        <v>222</v>
      </c>
      <c r="E73" t="s">
        <v>27</v>
      </c>
      <c r="F73" t="s">
        <v>28</v>
      </c>
      <c r="G73" t="s">
        <v>77</v>
      </c>
      <c r="H73">
        <v>86130</v>
      </c>
      <c r="I73" t="s">
        <v>223</v>
      </c>
      <c r="J73">
        <v>0</v>
      </c>
      <c r="K73" s="4">
        <v>249685</v>
      </c>
      <c r="L73" s="4">
        <v>116880.76000000001</v>
      </c>
      <c r="M73" s="4">
        <v>0</v>
      </c>
      <c r="N73" s="4">
        <v>0</v>
      </c>
      <c r="O73" s="4">
        <v>0</v>
      </c>
      <c r="P73" s="4">
        <f>Table1[[#This Row],[September Revisions (rollover)]]+Table1[[#This Row],[September Revisions (new appropriations)]]</f>
        <v>0</v>
      </c>
      <c r="Q73" s="4">
        <v>0</v>
      </c>
      <c r="R73" s="4">
        <v>0</v>
      </c>
      <c r="S73" s="4">
        <v>0</v>
      </c>
      <c r="T73" s="4">
        <v>0</v>
      </c>
      <c r="U73" s="4">
        <v>0</v>
      </c>
      <c r="V73" s="4">
        <f t="shared" si="2"/>
        <v>0</v>
      </c>
      <c r="W73" s="4">
        <f t="shared" si="3"/>
        <v>0</v>
      </c>
    </row>
    <row r="74" spans="1:23" ht="15" customHeight="1" x14ac:dyDescent="0.3">
      <c r="A74" t="s">
        <v>36</v>
      </c>
      <c r="B74" t="s">
        <v>221</v>
      </c>
      <c r="C74" t="s">
        <v>210</v>
      </c>
      <c r="D74" t="s">
        <v>222</v>
      </c>
      <c r="E74" t="s">
        <v>27</v>
      </c>
      <c r="F74" t="s">
        <v>28</v>
      </c>
      <c r="G74" t="s">
        <v>77</v>
      </c>
      <c r="H74">
        <v>86130</v>
      </c>
      <c r="I74" t="s">
        <v>223</v>
      </c>
      <c r="J74">
        <v>0</v>
      </c>
      <c r="K74" s="4">
        <v>220000</v>
      </c>
      <c r="L74" s="4">
        <v>220000</v>
      </c>
      <c r="M74" s="4">
        <v>0</v>
      </c>
      <c r="N74" s="4">
        <v>0</v>
      </c>
      <c r="O74" s="4">
        <v>0</v>
      </c>
      <c r="P74" s="4">
        <f>Table1[[#This Row],[September Revisions (rollover)]]+Table1[[#This Row],[September Revisions (new appropriations)]]</f>
        <v>0</v>
      </c>
      <c r="Q74" s="4">
        <v>0</v>
      </c>
      <c r="R74" s="4">
        <v>0</v>
      </c>
      <c r="S74" s="4">
        <v>0</v>
      </c>
      <c r="T74" s="4">
        <v>0</v>
      </c>
      <c r="U74" s="4">
        <v>0</v>
      </c>
      <c r="V74" s="4">
        <f t="shared" si="2"/>
        <v>0</v>
      </c>
      <c r="W74" s="4">
        <f t="shared" si="3"/>
        <v>0</v>
      </c>
    </row>
    <row r="75" spans="1:23" ht="15" customHeight="1" x14ac:dyDescent="0.3">
      <c r="A75" t="s">
        <v>36</v>
      </c>
      <c r="B75" t="s">
        <v>224</v>
      </c>
      <c r="C75" t="s">
        <v>210</v>
      </c>
      <c r="D75" t="s">
        <v>47</v>
      </c>
      <c r="E75" t="s">
        <v>47</v>
      </c>
      <c r="F75" t="s">
        <v>28</v>
      </c>
      <c r="G75" t="s">
        <v>77</v>
      </c>
      <c r="H75">
        <v>86130</v>
      </c>
      <c r="I75" t="s">
        <v>225</v>
      </c>
      <c r="J75" t="s">
        <v>226</v>
      </c>
      <c r="K75" s="4">
        <v>190069</v>
      </c>
      <c r="L75" s="4">
        <v>120910.98999999999</v>
      </c>
      <c r="M75" s="4">
        <v>279556</v>
      </c>
      <c r="N75" s="4">
        <v>-10398</v>
      </c>
      <c r="O75" s="4">
        <v>0</v>
      </c>
      <c r="P75" s="4">
        <f>Table1[[#This Row],[September Revisions (rollover)]]+Table1[[#This Row],[September Revisions (new appropriations)]]</f>
        <v>-10398</v>
      </c>
      <c r="Q75" s="4">
        <v>269158</v>
      </c>
      <c r="R75" s="4">
        <v>0</v>
      </c>
      <c r="S75" s="4"/>
      <c r="T75" s="4"/>
      <c r="U75" s="4"/>
      <c r="V75" s="4">
        <f t="shared" si="2"/>
        <v>0</v>
      </c>
      <c r="W75" s="4">
        <f t="shared" si="3"/>
        <v>269158</v>
      </c>
    </row>
    <row r="76" spans="1:23" ht="15" customHeight="1" x14ac:dyDescent="0.3">
      <c r="A76" t="s">
        <v>36</v>
      </c>
      <c r="B76" t="s">
        <v>227</v>
      </c>
      <c r="C76" t="s">
        <v>210</v>
      </c>
      <c r="D76" t="s">
        <v>222</v>
      </c>
      <c r="E76" t="s">
        <v>27</v>
      </c>
      <c r="F76" t="s">
        <v>28</v>
      </c>
      <c r="G76" t="s">
        <v>77</v>
      </c>
      <c r="H76">
        <v>86130</v>
      </c>
      <c r="I76" t="s">
        <v>228</v>
      </c>
      <c r="J76">
        <v>0</v>
      </c>
      <c r="K76" s="4">
        <v>49354</v>
      </c>
      <c r="L76" s="4">
        <v>29385.71</v>
      </c>
      <c r="M76" s="4">
        <v>0</v>
      </c>
      <c r="N76" s="4">
        <v>19968</v>
      </c>
      <c r="O76" s="4">
        <v>0</v>
      </c>
      <c r="P76" s="4">
        <f>Table1[[#This Row],[September Revisions (rollover)]]+Table1[[#This Row],[September Revisions (new appropriations)]]</f>
        <v>19968</v>
      </c>
      <c r="Q76" s="4">
        <v>19968</v>
      </c>
      <c r="R76" s="4">
        <v>0</v>
      </c>
      <c r="S76" s="4"/>
      <c r="T76" s="4"/>
      <c r="U76" s="4"/>
      <c r="V76" s="4">
        <f t="shared" si="2"/>
        <v>0</v>
      </c>
      <c r="W76" s="4">
        <f t="shared" si="3"/>
        <v>19968</v>
      </c>
    </row>
    <row r="77" spans="1:23" ht="15" customHeight="1" x14ac:dyDescent="0.3">
      <c r="A77" t="s">
        <v>36</v>
      </c>
      <c r="B77" t="s">
        <v>229</v>
      </c>
      <c r="C77" t="s">
        <v>210</v>
      </c>
      <c r="D77" t="s">
        <v>222</v>
      </c>
      <c r="E77" t="s">
        <v>27</v>
      </c>
      <c r="F77" t="s">
        <v>28</v>
      </c>
      <c r="G77" t="s">
        <v>77</v>
      </c>
      <c r="H77">
        <v>86130</v>
      </c>
      <c r="I77" t="s">
        <v>230</v>
      </c>
      <c r="J77">
        <v>0</v>
      </c>
      <c r="K77" s="4">
        <v>2349381</v>
      </c>
      <c r="L77" s="4">
        <v>1900542.34</v>
      </c>
      <c r="M77" s="4">
        <v>0</v>
      </c>
      <c r="N77" s="4">
        <v>448839</v>
      </c>
      <c r="O77" s="4">
        <v>0</v>
      </c>
      <c r="P77" s="4">
        <f>Table1[[#This Row],[September Revisions (rollover)]]+Table1[[#This Row],[September Revisions (new appropriations)]]</f>
        <v>448839</v>
      </c>
      <c r="Q77" s="4">
        <v>448839</v>
      </c>
      <c r="R77" s="4">
        <v>0</v>
      </c>
      <c r="S77" s="4"/>
      <c r="T77" s="4"/>
      <c r="U77" s="4"/>
      <c r="V77" s="4">
        <f t="shared" si="2"/>
        <v>0</v>
      </c>
      <c r="W77" s="4">
        <f t="shared" si="3"/>
        <v>448839</v>
      </c>
    </row>
    <row r="78" spans="1:23" ht="15" customHeight="1" x14ac:dyDescent="0.3">
      <c r="A78" t="s">
        <v>36</v>
      </c>
      <c r="B78" t="s">
        <v>231</v>
      </c>
      <c r="C78" t="s">
        <v>210</v>
      </c>
      <c r="D78" t="s">
        <v>232</v>
      </c>
      <c r="E78" t="s">
        <v>233</v>
      </c>
      <c r="F78" t="s">
        <v>28</v>
      </c>
      <c r="G78" t="s">
        <v>77</v>
      </c>
      <c r="H78">
        <v>88670</v>
      </c>
      <c r="I78" t="s">
        <v>234</v>
      </c>
      <c r="J78">
        <v>0</v>
      </c>
      <c r="K78" s="4">
        <v>168891</v>
      </c>
      <c r="L78" s="4">
        <v>83231.38</v>
      </c>
      <c r="M78" s="4">
        <v>0</v>
      </c>
      <c r="N78" s="4">
        <v>85660</v>
      </c>
      <c r="O78" s="4">
        <v>0</v>
      </c>
      <c r="P78" s="4">
        <f>Table1[[#This Row],[September Revisions (rollover)]]+Table1[[#This Row],[September Revisions (new appropriations)]]</f>
        <v>85660</v>
      </c>
      <c r="Q78" s="4">
        <v>85660</v>
      </c>
      <c r="R78" s="4">
        <v>0</v>
      </c>
      <c r="S78" s="4"/>
      <c r="T78" s="4"/>
      <c r="U78" s="4"/>
      <c r="V78" s="4">
        <f t="shared" si="2"/>
        <v>0</v>
      </c>
      <c r="W78" s="4">
        <f t="shared" si="3"/>
        <v>85660</v>
      </c>
    </row>
    <row r="79" spans="1:23" ht="15" customHeight="1" x14ac:dyDescent="0.3">
      <c r="A79" t="s">
        <v>36</v>
      </c>
      <c r="B79" t="s">
        <v>235</v>
      </c>
      <c r="C79" t="s">
        <v>236</v>
      </c>
      <c r="D79" t="s">
        <v>26</v>
      </c>
      <c r="E79" t="s">
        <v>27</v>
      </c>
      <c r="F79" t="s">
        <v>28</v>
      </c>
      <c r="G79" t="s">
        <v>77</v>
      </c>
      <c r="H79">
        <v>88670</v>
      </c>
      <c r="I79" t="s">
        <v>237</v>
      </c>
      <c r="J79">
        <v>0</v>
      </c>
      <c r="K79" s="4">
        <v>25374</v>
      </c>
      <c r="L79" s="4">
        <v>531.9</v>
      </c>
      <c r="M79" s="4">
        <v>25076</v>
      </c>
      <c r="N79" s="4">
        <v>-234</v>
      </c>
      <c r="O79" s="4">
        <v>0</v>
      </c>
      <c r="P79" s="4">
        <f>Table1[[#This Row],[September Revisions (rollover)]]+Table1[[#This Row],[September Revisions (new appropriations)]]</f>
        <v>-234</v>
      </c>
      <c r="Q79" s="4">
        <v>24842</v>
      </c>
      <c r="R79" s="4">
        <v>0</v>
      </c>
      <c r="S79" s="4"/>
      <c r="T79" s="4"/>
      <c r="U79" s="4"/>
      <c r="V79" s="4">
        <f t="shared" si="2"/>
        <v>0</v>
      </c>
      <c r="W79" s="4">
        <f t="shared" si="3"/>
        <v>24842</v>
      </c>
    </row>
    <row r="80" spans="1:23" ht="15" customHeight="1" x14ac:dyDescent="0.3">
      <c r="A80" t="s">
        <v>36</v>
      </c>
      <c r="B80" t="s">
        <v>238</v>
      </c>
      <c r="C80" t="s">
        <v>236</v>
      </c>
      <c r="D80" t="s">
        <v>26</v>
      </c>
      <c r="E80" t="s">
        <v>27</v>
      </c>
      <c r="F80" t="s">
        <v>28</v>
      </c>
      <c r="G80" t="s">
        <v>77</v>
      </c>
      <c r="H80">
        <v>88670</v>
      </c>
      <c r="I80" t="s">
        <v>239</v>
      </c>
      <c r="J80">
        <v>0</v>
      </c>
      <c r="K80" s="4">
        <v>24361</v>
      </c>
      <c r="L80" s="4">
        <v>3157.62</v>
      </c>
      <c r="M80" s="4">
        <v>22650</v>
      </c>
      <c r="N80" s="4">
        <v>-1447</v>
      </c>
      <c r="O80" s="4">
        <v>0</v>
      </c>
      <c r="P80" s="4">
        <f>Table1[[#This Row],[September Revisions (rollover)]]+Table1[[#This Row],[September Revisions (new appropriations)]]</f>
        <v>-1447</v>
      </c>
      <c r="Q80" s="4">
        <v>21203</v>
      </c>
      <c r="R80" s="4">
        <v>0</v>
      </c>
      <c r="S80" s="4"/>
      <c r="T80" s="4"/>
      <c r="U80" s="4"/>
      <c r="V80" s="4">
        <f t="shared" si="2"/>
        <v>0</v>
      </c>
      <c r="W80" s="4">
        <f t="shared" si="3"/>
        <v>21203</v>
      </c>
    </row>
    <row r="81" spans="1:23" ht="15" customHeight="1" x14ac:dyDescent="0.3">
      <c r="A81" t="s">
        <v>36</v>
      </c>
      <c r="B81" t="s">
        <v>240</v>
      </c>
      <c r="C81" t="s">
        <v>236</v>
      </c>
      <c r="D81" t="s">
        <v>26</v>
      </c>
      <c r="E81" t="s">
        <v>27</v>
      </c>
      <c r="F81" t="s">
        <v>28</v>
      </c>
      <c r="G81" t="s">
        <v>77</v>
      </c>
      <c r="H81">
        <v>88670</v>
      </c>
      <c r="I81" t="s">
        <v>241</v>
      </c>
      <c r="J81">
        <v>0</v>
      </c>
      <c r="K81" s="4">
        <v>60514</v>
      </c>
      <c r="L81" s="4">
        <v>2193.6</v>
      </c>
      <c r="M81" s="4">
        <v>59561</v>
      </c>
      <c r="N81" s="4">
        <v>-1241</v>
      </c>
      <c r="O81" s="4">
        <v>0</v>
      </c>
      <c r="P81" s="4">
        <f>Table1[[#This Row],[September Revisions (rollover)]]+Table1[[#This Row],[September Revisions (new appropriations)]]</f>
        <v>-1241</v>
      </c>
      <c r="Q81" s="4">
        <v>58320</v>
      </c>
      <c r="R81" s="4">
        <v>0</v>
      </c>
      <c r="S81" s="4"/>
      <c r="T81" s="4"/>
      <c r="U81" s="4"/>
      <c r="V81" s="4">
        <f t="shared" si="2"/>
        <v>0</v>
      </c>
      <c r="W81" s="4">
        <f t="shared" si="3"/>
        <v>58320</v>
      </c>
    </row>
    <row r="82" spans="1:23" ht="15" customHeight="1" x14ac:dyDescent="0.3">
      <c r="A82" t="s">
        <v>36</v>
      </c>
      <c r="B82" t="s">
        <v>242</v>
      </c>
      <c r="C82" t="s">
        <v>236</v>
      </c>
      <c r="D82" t="s">
        <v>243</v>
      </c>
      <c r="E82" t="s">
        <v>244</v>
      </c>
      <c r="F82" t="s">
        <v>28</v>
      </c>
      <c r="G82" t="s">
        <v>77</v>
      </c>
      <c r="H82">
        <v>88690</v>
      </c>
      <c r="I82" t="s">
        <v>245</v>
      </c>
      <c r="J82">
        <v>0</v>
      </c>
      <c r="K82" s="4">
        <v>203808</v>
      </c>
      <c r="L82" s="4">
        <v>51413.01</v>
      </c>
      <c r="M82" s="4">
        <v>156355</v>
      </c>
      <c r="N82" s="4">
        <v>-3960</v>
      </c>
      <c r="O82" s="4">
        <v>-5</v>
      </c>
      <c r="P82" s="4">
        <f>Table1[[#This Row],[September Revisions (rollover)]]+Table1[[#This Row],[September Revisions (new appropriations)]]</f>
        <v>-3965</v>
      </c>
      <c r="Q82" s="4">
        <v>152390</v>
      </c>
      <c r="R82" s="4">
        <v>0</v>
      </c>
      <c r="S82" s="4"/>
      <c r="T82" s="4"/>
      <c r="U82" s="4"/>
      <c r="V82" s="4">
        <f t="shared" si="2"/>
        <v>0</v>
      </c>
      <c r="W82" s="4">
        <f t="shared" si="3"/>
        <v>152390</v>
      </c>
    </row>
    <row r="83" spans="1:23" ht="15" customHeight="1" x14ac:dyDescent="0.3">
      <c r="A83" t="s">
        <v>36</v>
      </c>
      <c r="B83" t="s">
        <v>246</v>
      </c>
      <c r="C83" t="s">
        <v>236</v>
      </c>
      <c r="D83" t="s">
        <v>66</v>
      </c>
      <c r="E83" t="s">
        <v>34</v>
      </c>
      <c r="F83" t="s">
        <v>28</v>
      </c>
      <c r="G83" t="s">
        <v>77</v>
      </c>
      <c r="H83">
        <v>88670</v>
      </c>
      <c r="I83" t="s">
        <v>247</v>
      </c>
      <c r="J83">
        <v>0</v>
      </c>
      <c r="K83" s="4">
        <v>150000</v>
      </c>
      <c r="L83" s="4">
        <v>0</v>
      </c>
      <c r="M83" s="4">
        <v>150000</v>
      </c>
      <c r="N83" s="4">
        <v>0</v>
      </c>
      <c r="O83" s="4">
        <v>0</v>
      </c>
      <c r="P83" s="4">
        <f>Table1[[#This Row],[September Revisions (rollover)]]+Table1[[#This Row],[September Revisions (new appropriations)]]</f>
        <v>0</v>
      </c>
      <c r="Q83" s="4">
        <v>150000</v>
      </c>
      <c r="R83" s="4">
        <v>0</v>
      </c>
      <c r="S83" s="4"/>
      <c r="T83" s="4"/>
      <c r="U83" s="4"/>
      <c r="V83" s="4">
        <f t="shared" si="2"/>
        <v>0</v>
      </c>
      <c r="W83" s="4">
        <f t="shared" si="3"/>
        <v>150000</v>
      </c>
    </row>
    <row r="84" spans="1:23" ht="15" customHeight="1" x14ac:dyDescent="0.3">
      <c r="A84" t="s">
        <v>36</v>
      </c>
      <c r="B84" t="s">
        <v>248</v>
      </c>
      <c r="C84" t="s">
        <v>236</v>
      </c>
      <c r="D84" t="s">
        <v>66</v>
      </c>
      <c r="E84" t="s">
        <v>34</v>
      </c>
      <c r="F84" t="s">
        <v>28</v>
      </c>
      <c r="G84" t="s">
        <v>77</v>
      </c>
      <c r="H84">
        <v>88670</v>
      </c>
      <c r="I84" t="s">
        <v>249</v>
      </c>
      <c r="J84">
        <v>0</v>
      </c>
      <c r="K84" s="4">
        <v>150000</v>
      </c>
      <c r="L84" s="4">
        <v>0</v>
      </c>
      <c r="M84" s="4">
        <v>0</v>
      </c>
      <c r="N84" s="4">
        <v>150000</v>
      </c>
      <c r="O84" s="4">
        <v>0</v>
      </c>
      <c r="P84" s="4">
        <f>Table1[[#This Row],[September Revisions (rollover)]]+Table1[[#This Row],[September Revisions (new appropriations)]]</f>
        <v>150000</v>
      </c>
      <c r="Q84" s="4">
        <v>150000</v>
      </c>
      <c r="R84" s="4">
        <v>0</v>
      </c>
      <c r="S84" s="4"/>
      <c r="T84" s="4"/>
      <c r="U84" s="4"/>
      <c r="V84" s="4">
        <f t="shared" si="2"/>
        <v>0</v>
      </c>
      <c r="W84" s="4">
        <f t="shared" si="3"/>
        <v>150000</v>
      </c>
    </row>
    <row r="85" spans="1:23" ht="15" customHeight="1" x14ac:dyDescent="0.3">
      <c r="A85" t="s">
        <v>36</v>
      </c>
      <c r="B85" t="s">
        <v>250</v>
      </c>
      <c r="C85" t="s">
        <v>251</v>
      </c>
      <c r="D85" t="s">
        <v>46</v>
      </c>
      <c r="E85" t="s">
        <v>47</v>
      </c>
      <c r="F85" t="s">
        <v>28</v>
      </c>
      <c r="G85" t="s">
        <v>77</v>
      </c>
      <c r="H85">
        <v>86130</v>
      </c>
      <c r="I85" t="s">
        <v>252</v>
      </c>
      <c r="J85" t="s">
        <v>253</v>
      </c>
      <c r="K85" s="4">
        <v>1089688</v>
      </c>
      <c r="L85" s="4">
        <v>864129.75</v>
      </c>
      <c r="M85" s="4">
        <v>189688</v>
      </c>
      <c r="N85" s="4">
        <v>35870</v>
      </c>
      <c r="O85" s="4">
        <v>0</v>
      </c>
      <c r="P85" s="4">
        <f>Table1[[#This Row],[September Revisions (rollover)]]+Table1[[#This Row],[September Revisions (new appropriations)]]</f>
        <v>35870</v>
      </c>
      <c r="Q85" s="4">
        <v>225558</v>
      </c>
      <c r="R85" s="4">
        <v>0</v>
      </c>
      <c r="S85" s="4"/>
      <c r="T85" s="4"/>
      <c r="U85" s="4"/>
      <c r="V85" s="4">
        <f t="shared" si="2"/>
        <v>0</v>
      </c>
      <c r="W85" s="4">
        <f t="shared" si="3"/>
        <v>225558</v>
      </c>
    </row>
    <row r="86" spans="1:23" ht="15" customHeight="1" x14ac:dyDescent="0.3">
      <c r="A86" t="s">
        <v>36</v>
      </c>
      <c r="B86" t="s">
        <v>254</v>
      </c>
      <c r="C86" t="s">
        <v>251</v>
      </c>
      <c r="D86" t="s">
        <v>255</v>
      </c>
      <c r="E86" t="s">
        <v>256</v>
      </c>
      <c r="F86" t="s">
        <v>28</v>
      </c>
      <c r="G86" t="s">
        <v>77</v>
      </c>
      <c r="H86">
        <v>88670</v>
      </c>
      <c r="I86" t="s">
        <v>257</v>
      </c>
      <c r="J86">
        <v>0</v>
      </c>
      <c r="K86" s="4">
        <v>9717</v>
      </c>
      <c r="L86" s="4">
        <v>3375.15</v>
      </c>
      <c r="M86" s="4">
        <v>0</v>
      </c>
      <c r="N86" s="4">
        <v>6342</v>
      </c>
      <c r="O86" s="4">
        <v>0</v>
      </c>
      <c r="P86" s="4">
        <f>Table1[[#This Row],[September Revisions (rollover)]]+Table1[[#This Row],[September Revisions (new appropriations)]]</f>
        <v>6342</v>
      </c>
      <c r="Q86" s="4">
        <v>6342</v>
      </c>
      <c r="R86" s="4">
        <v>0</v>
      </c>
      <c r="S86" s="4"/>
      <c r="T86" s="4"/>
      <c r="U86" s="4"/>
      <c r="V86" s="4">
        <f t="shared" si="2"/>
        <v>0</v>
      </c>
      <c r="W86" s="4">
        <f t="shared" si="3"/>
        <v>6342</v>
      </c>
    </row>
    <row r="87" spans="1:23" ht="15" customHeight="1" x14ac:dyDescent="0.3">
      <c r="A87" t="s">
        <v>36</v>
      </c>
      <c r="B87" t="s">
        <v>258</v>
      </c>
      <c r="C87" t="s">
        <v>259</v>
      </c>
      <c r="D87" t="s">
        <v>83</v>
      </c>
      <c r="E87" t="s">
        <v>27</v>
      </c>
      <c r="F87" t="s">
        <v>28</v>
      </c>
      <c r="G87" t="s">
        <v>77</v>
      </c>
      <c r="H87">
        <v>88670</v>
      </c>
      <c r="I87" t="s">
        <v>260</v>
      </c>
      <c r="J87">
        <v>0</v>
      </c>
      <c r="K87" s="4">
        <v>3393</v>
      </c>
      <c r="L87" s="4">
        <v>0</v>
      </c>
      <c r="M87" s="4">
        <v>2393</v>
      </c>
      <c r="N87" s="4">
        <v>1000</v>
      </c>
      <c r="O87" s="4">
        <v>0</v>
      </c>
      <c r="P87" s="4">
        <f>Table1[[#This Row],[September Revisions (rollover)]]+Table1[[#This Row],[September Revisions (new appropriations)]]</f>
        <v>1000</v>
      </c>
      <c r="Q87" s="4">
        <v>3393</v>
      </c>
      <c r="R87" s="4">
        <v>0</v>
      </c>
      <c r="S87" s="4"/>
      <c r="T87" s="4"/>
      <c r="U87" s="4"/>
      <c r="V87" s="4">
        <f t="shared" si="2"/>
        <v>0</v>
      </c>
      <c r="W87" s="4">
        <f t="shared" si="3"/>
        <v>3393</v>
      </c>
    </row>
    <row r="88" spans="1:23" ht="15" customHeight="1" x14ac:dyDescent="0.3">
      <c r="A88" t="s">
        <v>36</v>
      </c>
      <c r="B88" t="s">
        <v>261</v>
      </c>
      <c r="C88" t="s">
        <v>259</v>
      </c>
      <c r="D88" t="s">
        <v>262</v>
      </c>
      <c r="E88" t="s">
        <v>263</v>
      </c>
      <c r="F88" t="s">
        <v>28</v>
      </c>
      <c r="G88" t="s">
        <v>77</v>
      </c>
      <c r="H88">
        <v>88670</v>
      </c>
      <c r="I88" t="s">
        <v>264</v>
      </c>
      <c r="J88">
        <v>0</v>
      </c>
      <c r="K88" s="4">
        <v>0</v>
      </c>
      <c r="L88" s="4">
        <v>0</v>
      </c>
      <c r="M88" s="4">
        <v>0</v>
      </c>
      <c r="N88" s="4">
        <v>0</v>
      </c>
      <c r="O88" s="4">
        <v>0</v>
      </c>
      <c r="P88" s="4">
        <f>Table1[[#This Row],[September Revisions (rollover)]]+Table1[[#This Row],[September Revisions (new appropriations)]]</f>
        <v>0</v>
      </c>
      <c r="Q88" s="4">
        <v>0</v>
      </c>
      <c r="R88" s="4">
        <v>0</v>
      </c>
      <c r="S88" s="4">
        <v>0</v>
      </c>
      <c r="T88" s="4">
        <v>0</v>
      </c>
      <c r="U88" s="4">
        <v>0</v>
      </c>
      <c r="V88" s="4">
        <f t="shared" si="2"/>
        <v>0</v>
      </c>
      <c r="W88" s="4">
        <f t="shared" si="3"/>
        <v>0</v>
      </c>
    </row>
    <row r="89" spans="1:23" ht="15" customHeight="1" x14ac:dyDescent="0.3">
      <c r="A89" t="s">
        <v>36</v>
      </c>
      <c r="B89" t="s">
        <v>265</v>
      </c>
      <c r="C89" t="s">
        <v>266</v>
      </c>
      <c r="D89" t="s">
        <v>222</v>
      </c>
      <c r="E89" t="s">
        <v>27</v>
      </c>
      <c r="F89" t="s">
        <v>28</v>
      </c>
      <c r="G89" t="s">
        <v>77</v>
      </c>
      <c r="H89">
        <v>86130</v>
      </c>
      <c r="I89" t="s">
        <v>267</v>
      </c>
      <c r="J89" t="s">
        <v>268</v>
      </c>
      <c r="K89" s="4">
        <v>760250</v>
      </c>
      <c r="L89" s="4">
        <v>218102.58000000002</v>
      </c>
      <c r="M89" s="4">
        <v>1160937</v>
      </c>
      <c r="N89" s="4">
        <v>-8790</v>
      </c>
      <c r="O89" s="4">
        <v>0</v>
      </c>
      <c r="P89" s="4">
        <f>Table1[[#This Row],[September Revisions (rollover)]]+Table1[[#This Row],[September Revisions (new appropriations)]]</f>
        <v>-8790</v>
      </c>
      <c r="Q89" s="4">
        <v>1152147</v>
      </c>
      <c r="R89" s="4">
        <v>0</v>
      </c>
      <c r="S89" s="4"/>
      <c r="T89" s="4"/>
      <c r="U89" s="4"/>
      <c r="V89" s="4">
        <f t="shared" si="2"/>
        <v>0</v>
      </c>
      <c r="W89" s="4">
        <f t="shared" si="3"/>
        <v>1152147</v>
      </c>
    </row>
    <row r="90" spans="1:23" ht="15" customHeight="1" x14ac:dyDescent="0.3">
      <c r="A90" t="s">
        <v>36</v>
      </c>
      <c r="B90" t="s">
        <v>269</v>
      </c>
      <c r="C90" t="s">
        <v>266</v>
      </c>
      <c r="D90" t="s">
        <v>222</v>
      </c>
      <c r="E90" t="s">
        <v>27</v>
      </c>
      <c r="F90" t="s">
        <v>28</v>
      </c>
      <c r="G90" t="s">
        <v>77</v>
      </c>
      <c r="H90">
        <v>86130</v>
      </c>
      <c r="I90" t="s">
        <v>270</v>
      </c>
      <c r="J90" t="s">
        <v>271</v>
      </c>
      <c r="K90" s="4">
        <v>798432</v>
      </c>
      <c r="L90" s="4">
        <v>48665.03</v>
      </c>
      <c r="M90" s="4">
        <v>1214933</v>
      </c>
      <c r="N90" s="4">
        <v>34834</v>
      </c>
      <c r="O90" s="4">
        <v>0</v>
      </c>
      <c r="P90" s="4">
        <f>Table1[[#This Row],[September Revisions (rollover)]]+Table1[[#This Row],[September Revisions (new appropriations)]]</f>
        <v>34834</v>
      </c>
      <c r="Q90" s="4">
        <v>1249767</v>
      </c>
      <c r="R90" s="4">
        <v>0</v>
      </c>
      <c r="S90" s="4"/>
      <c r="T90" s="4"/>
      <c r="U90" s="4"/>
      <c r="V90" s="4">
        <f t="shared" si="2"/>
        <v>0</v>
      </c>
      <c r="W90" s="4">
        <f t="shared" si="3"/>
        <v>1249767</v>
      </c>
    </row>
    <row r="91" spans="1:23" ht="15" customHeight="1" x14ac:dyDescent="0.3">
      <c r="A91" t="s">
        <v>36</v>
      </c>
      <c r="B91" t="s">
        <v>272</v>
      </c>
      <c r="C91" t="s">
        <v>266</v>
      </c>
      <c r="D91" t="s">
        <v>273</v>
      </c>
      <c r="E91" t="s">
        <v>274</v>
      </c>
      <c r="F91" t="s">
        <v>28</v>
      </c>
      <c r="G91" t="s">
        <v>77</v>
      </c>
      <c r="H91">
        <v>86130</v>
      </c>
      <c r="I91" t="s">
        <v>275</v>
      </c>
      <c r="J91" t="s">
        <v>276</v>
      </c>
      <c r="K91" s="3">
        <v>197834</v>
      </c>
      <c r="L91" s="3">
        <v>28055.489999999998</v>
      </c>
      <c r="M91" s="3">
        <v>0</v>
      </c>
      <c r="N91" s="3">
        <v>169779</v>
      </c>
      <c r="O91" s="3">
        <v>0</v>
      </c>
      <c r="P91" s="3">
        <f>Table1[[#This Row],[September Revisions (rollover)]]+Table1[[#This Row],[September Revisions (new appropriations)]]</f>
        <v>169779</v>
      </c>
      <c r="Q91" s="3">
        <v>169779</v>
      </c>
      <c r="R91" s="3">
        <v>0</v>
      </c>
      <c r="S91" s="3"/>
      <c r="T91" s="3"/>
      <c r="U91" s="3"/>
      <c r="V91" s="3">
        <f t="shared" si="2"/>
        <v>0</v>
      </c>
      <c r="W91" s="3">
        <f t="shared" si="3"/>
        <v>169779</v>
      </c>
    </row>
    <row r="92" spans="1:23" ht="15" customHeight="1" x14ac:dyDescent="0.3">
      <c r="A92" t="s">
        <v>36</v>
      </c>
      <c r="B92" t="s">
        <v>277</v>
      </c>
      <c r="C92" t="s">
        <v>266</v>
      </c>
      <c r="D92" t="s">
        <v>107</v>
      </c>
      <c r="E92" t="s">
        <v>95</v>
      </c>
      <c r="F92" t="s">
        <v>28</v>
      </c>
      <c r="G92" t="s">
        <v>77</v>
      </c>
      <c r="H92">
        <v>86130</v>
      </c>
      <c r="I92" t="s">
        <v>278</v>
      </c>
      <c r="J92" t="s">
        <v>279</v>
      </c>
      <c r="K92" s="4">
        <v>45000</v>
      </c>
      <c r="L92" s="4">
        <v>31451.4</v>
      </c>
      <c r="M92" s="4">
        <v>145000</v>
      </c>
      <c r="N92" s="4">
        <v>118549</v>
      </c>
      <c r="O92" s="4">
        <v>0</v>
      </c>
      <c r="P92" s="4">
        <f>Table1[[#This Row],[September Revisions (rollover)]]+Table1[[#This Row],[September Revisions (new appropriations)]]</f>
        <v>118549</v>
      </c>
      <c r="Q92" s="4">
        <v>263549</v>
      </c>
      <c r="R92" s="4">
        <v>0</v>
      </c>
      <c r="S92" s="4"/>
      <c r="T92" s="4"/>
      <c r="U92" s="4"/>
      <c r="V92" s="4">
        <f t="shared" si="2"/>
        <v>0</v>
      </c>
      <c r="W92" s="4">
        <f t="shared" si="3"/>
        <v>263549</v>
      </c>
    </row>
    <row r="93" spans="1:23" ht="15" customHeight="1" x14ac:dyDescent="0.3">
      <c r="A93" t="s">
        <v>36</v>
      </c>
      <c r="B93" t="s">
        <v>280</v>
      </c>
      <c r="C93" t="s">
        <v>56</v>
      </c>
      <c r="D93" t="s">
        <v>63</v>
      </c>
      <c r="E93" t="s">
        <v>34</v>
      </c>
      <c r="F93" t="s">
        <v>28</v>
      </c>
      <c r="G93" t="s">
        <v>281</v>
      </c>
      <c r="H93">
        <v>88370</v>
      </c>
      <c r="I93" t="s">
        <v>282</v>
      </c>
      <c r="J93">
        <v>0</v>
      </c>
      <c r="K93" s="4">
        <v>117741</v>
      </c>
      <c r="L93" s="4">
        <v>2845.5</v>
      </c>
      <c r="M93" s="4">
        <v>97741</v>
      </c>
      <c r="N93" s="4">
        <v>17155</v>
      </c>
      <c r="O93" s="4">
        <v>0</v>
      </c>
      <c r="P93" s="4">
        <f>Table1[[#This Row],[September Revisions (rollover)]]+Table1[[#This Row],[September Revisions (new appropriations)]]</f>
        <v>17155</v>
      </c>
      <c r="Q93" s="4">
        <v>114896</v>
      </c>
      <c r="R93" s="4">
        <v>0</v>
      </c>
      <c r="S93" s="4"/>
      <c r="T93" s="4"/>
      <c r="U93" s="4"/>
      <c r="V93" s="4">
        <f t="shared" si="2"/>
        <v>0</v>
      </c>
      <c r="W93" s="4">
        <f t="shared" si="3"/>
        <v>114896</v>
      </c>
    </row>
    <row r="94" spans="1:23" ht="15" customHeight="1" x14ac:dyDescent="0.3">
      <c r="A94" t="s">
        <v>36</v>
      </c>
      <c r="B94" t="s">
        <v>283</v>
      </c>
      <c r="C94" t="s">
        <v>56</v>
      </c>
      <c r="D94" t="s">
        <v>284</v>
      </c>
      <c r="E94" t="s">
        <v>34</v>
      </c>
      <c r="F94" t="s">
        <v>28</v>
      </c>
      <c r="G94" t="s">
        <v>281</v>
      </c>
      <c r="H94">
        <v>88370</v>
      </c>
      <c r="I94" t="s">
        <v>285</v>
      </c>
      <c r="J94">
        <v>0</v>
      </c>
      <c r="K94" s="4">
        <v>24793</v>
      </c>
      <c r="L94" s="4">
        <v>0</v>
      </c>
      <c r="M94" s="4">
        <v>0</v>
      </c>
      <c r="N94" s="4">
        <v>0</v>
      </c>
      <c r="O94" s="4">
        <v>0</v>
      </c>
      <c r="P94" s="4">
        <f>Table1[[#This Row],[September Revisions (rollover)]]+Table1[[#This Row],[September Revisions (new appropriations)]]</f>
        <v>0</v>
      </c>
      <c r="Q94" s="4">
        <v>0</v>
      </c>
      <c r="R94" s="4">
        <v>0</v>
      </c>
      <c r="S94" s="4">
        <v>0</v>
      </c>
      <c r="T94" s="4">
        <v>0</v>
      </c>
      <c r="U94" s="4">
        <v>0</v>
      </c>
      <c r="V94" s="4">
        <f t="shared" si="2"/>
        <v>0</v>
      </c>
      <c r="W94" s="4">
        <f t="shared" si="3"/>
        <v>0</v>
      </c>
    </row>
    <row r="95" spans="1:23" ht="15" customHeight="1" x14ac:dyDescent="0.3">
      <c r="A95" t="s">
        <v>36</v>
      </c>
      <c r="B95" t="s">
        <v>286</v>
      </c>
      <c r="C95" t="s">
        <v>97</v>
      </c>
      <c r="D95" t="s">
        <v>46</v>
      </c>
      <c r="E95" t="s">
        <v>47</v>
      </c>
      <c r="F95" t="s">
        <v>28</v>
      </c>
      <c r="G95" t="s">
        <v>281</v>
      </c>
      <c r="H95">
        <v>88370</v>
      </c>
      <c r="I95" t="s">
        <v>287</v>
      </c>
      <c r="J95">
        <v>0</v>
      </c>
      <c r="K95" s="4">
        <v>30083</v>
      </c>
      <c r="L95" s="4">
        <v>2748.15</v>
      </c>
      <c r="M95" s="4">
        <v>25083</v>
      </c>
      <c r="N95" s="4">
        <v>2252</v>
      </c>
      <c r="O95" s="4">
        <v>0</v>
      </c>
      <c r="P95" s="4">
        <f>Table1[[#This Row],[September Revisions (rollover)]]+Table1[[#This Row],[September Revisions (new appropriations)]]</f>
        <v>2252</v>
      </c>
      <c r="Q95" s="4">
        <v>27335</v>
      </c>
      <c r="R95" s="4">
        <v>0</v>
      </c>
      <c r="S95" s="4"/>
      <c r="T95" s="4"/>
      <c r="U95" s="4"/>
      <c r="V95" s="4">
        <f t="shared" si="2"/>
        <v>0</v>
      </c>
      <c r="W95" s="4">
        <f t="shared" si="3"/>
        <v>27335</v>
      </c>
    </row>
    <row r="96" spans="1:23" ht="15" customHeight="1" x14ac:dyDescent="0.3">
      <c r="A96" t="s">
        <v>36</v>
      </c>
      <c r="B96" t="s">
        <v>288</v>
      </c>
      <c r="C96" t="s">
        <v>97</v>
      </c>
      <c r="D96" t="s">
        <v>46</v>
      </c>
      <c r="E96" t="s">
        <v>47</v>
      </c>
      <c r="F96" t="s">
        <v>28</v>
      </c>
      <c r="G96" t="s">
        <v>281</v>
      </c>
      <c r="H96">
        <v>88370</v>
      </c>
      <c r="I96" t="s">
        <v>289</v>
      </c>
      <c r="J96">
        <v>0</v>
      </c>
      <c r="K96" s="4">
        <v>140421</v>
      </c>
      <c r="L96" s="4">
        <v>125669.84</v>
      </c>
      <c r="M96" s="4">
        <v>52750</v>
      </c>
      <c r="N96" s="4">
        <v>-37999</v>
      </c>
      <c r="O96" s="4">
        <v>0</v>
      </c>
      <c r="P96" s="4">
        <f>Table1[[#This Row],[September Revisions (rollover)]]+Table1[[#This Row],[September Revisions (new appropriations)]]</f>
        <v>-37999</v>
      </c>
      <c r="Q96" s="4">
        <v>14751</v>
      </c>
      <c r="R96" s="4">
        <v>0</v>
      </c>
      <c r="S96" s="4">
        <v>150000</v>
      </c>
      <c r="T96" s="4">
        <v>150000</v>
      </c>
      <c r="U96" s="4">
        <v>150000</v>
      </c>
      <c r="V96" s="4">
        <f t="shared" si="2"/>
        <v>450000</v>
      </c>
      <c r="W96" s="4">
        <f t="shared" si="3"/>
        <v>464751</v>
      </c>
    </row>
    <row r="97" spans="1:23" ht="15" customHeight="1" x14ac:dyDescent="0.3">
      <c r="A97" t="s">
        <v>36</v>
      </c>
      <c r="B97" t="s">
        <v>290</v>
      </c>
      <c r="C97" t="s">
        <v>97</v>
      </c>
      <c r="D97" t="s">
        <v>63</v>
      </c>
      <c r="E97" t="s">
        <v>34</v>
      </c>
      <c r="F97" t="s">
        <v>28</v>
      </c>
      <c r="G97" t="s">
        <v>281</v>
      </c>
      <c r="H97">
        <v>88370</v>
      </c>
      <c r="I97" t="s">
        <v>291</v>
      </c>
      <c r="J97">
        <v>0</v>
      </c>
      <c r="K97" s="4">
        <v>245167</v>
      </c>
      <c r="L97" s="4">
        <v>17521.400000000001</v>
      </c>
      <c r="M97" s="4">
        <v>107314</v>
      </c>
      <c r="N97" s="4">
        <v>120332</v>
      </c>
      <c r="O97" s="4">
        <v>0</v>
      </c>
      <c r="P97" s="4">
        <f>Table1[[#This Row],[September Revisions (rollover)]]+Table1[[#This Row],[September Revisions (new appropriations)]]</f>
        <v>120332</v>
      </c>
      <c r="Q97" s="4">
        <v>227646</v>
      </c>
      <c r="R97" s="4">
        <v>0</v>
      </c>
      <c r="S97" s="4"/>
      <c r="T97" s="4"/>
      <c r="U97" s="4"/>
      <c r="V97" s="4">
        <f t="shared" si="2"/>
        <v>0</v>
      </c>
      <c r="W97" s="4">
        <f t="shared" si="3"/>
        <v>227646</v>
      </c>
    </row>
    <row r="98" spans="1:23" ht="15" customHeight="1" x14ac:dyDescent="0.3">
      <c r="A98" t="s">
        <v>36</v>
      </c>
      <c r="B98" t="s">
        <v>292</v>
      </c>
      <c r="C98" t="s">
        <v>25</v>
      </c>
      <c r="D98" t="s">
        <v>26</v>
      </c>
      <c r="E98" t="s">
        <v>27</v>
      </c>
      <c r="F98" t="s">
        <v>28</v>
      </c>
      <c r="G98" t="s">
        <v>281</v>
      </c>
      <c r="H98">
        <v>88370</v>
      </c>
      <c r="I98" t="s">
        <v>293</v>
      </c>
      <c r="J98">
        <v>0</v>
      </c>
      <c r="K98" s="4">
        <v>17014</v>
      </c>
      <c r="L98" s="4">
        <v>14806.17</v>
      </c>
      <c r="M98" s="4">
        <v>0</v>
      </c>
      <c r="N98" s="4">
        <v>2208</v>
      </c>
      <c r="O98" s="4">
        <v>0</v>
      </c>
      <c r="P98" s="4">
        <f>Table1[[#This Row],[September Revisions (rollover)]]+Table1[[#This Row],[September Revisions (new appropriations)]]</f>
        <v>2208</v>
      </c>
      <c r="Q98" s="4">
        <v>2208</v>
      </c>
      <c r="R98" s="4">
        <v>0</v>
      </c>
      <c r="S98" s="4"/>
      <c r="T98" s="4"/>
      <c r="U98" s="4"/>
      <c r="V98" s="4">
        <f t="shared" si="2"/>
        <v>0</v>
      </c>
      <c r="W98" s="4">
        <f t="shared" si="3"/>
        <v>2208</v>
      </c>
    </row>
    <row r="99" spans="1:23" ht="15" customHeight="1" x14ac:dyDescent="0.3">
      <c r="A99" t="s">
        <v>36</v>
      </c>
      <c r="B99" t="s">
        <v>294</v>
      </c>
      <c r="C99" t="s">
        <v>25</v>
      </c>
      <c r="D99" t="s">
        <v>26</v>
      </c>
      <c r="E99" t="s">
        <v>27</v>
      </c>
      <c r="F99" t="s">
        <v>28</v>
      </c>
      <c r="G99" t="s">
        <v>281</v>
      </c>
      <c r="H99">
        <v>88370</v>
      </c>
      <c r="I99" t="s">
        <v>295</v>
      </c>
      <c r="J99">
        <v>0</v>
      </c>
      <c r="K99" s="4">
        <v>1457908</v>
      </c>
      <c r="L99" s="4">
        <v>67837.38</v>
      </c>
      <c r="M99" s="4">
        <v>1707908</v>
      </c>
      <c r="N99" s="4">
        <v>182163</v>
      </c>
      <c r="O99" s="4">
        <v>0</v>
      </c>
      <c r="P99" s="4">
        <f>Table1[[#This Row],[September Revisions (rollover)]]+Table1[[#This Row],[September Revisions (new appropriations)]]</f>
        <v>182163</v>
      </c>
      <c r="Q99" s="4">
        <v>1890071</v>
      </c>
      <c r="R99" s="4">
        <v>0</v>
      </c>
      <c r="S99" s="4"/>
      <c r="T99" s="4"/>
      <c r="U99" s="4"/>
      <c r="V99" s="4">
        <f t="shared" si="2"/>
        <v>0</v>
      </c>
      <c r="W99" s="4">
        <f t="shared" si="3"/>
        <v>1890071</v>
      </c>
    </row>
    <row r="100" spans="1:23" ht="15" customHeight="1" x14ac:dyDescent="0.3">
      <c r="A100" t="s">
        <v>36</v>
      </c>
      <c r="B100" t="s">
        <v>296</v>
      </c>
      <c r="C100" t="s">
        <v>25</v>
      </c>
      <c r="D100" t="s">
        <v>26</v>
      </c>
      <c r="E100" t="s">
        <v>27</v>
      </c>
      <c r="F100" t="s">
        <v>28</v>
      </c>
      <c r="G100" t="s">
        <v>281</v>
      </c>
      <c r="H100">
        <v>88370</v>
      </c>
      <c r="I100" t="s">
        <v>297</v>
      </c>
      <c r="J100">
        <v>0</v>
      </c>
      <c r="K100" s="4">
        <v>500000</v>
      </c>
      <c r="L100" s="4">
        <v>0</v>
      </c>
      <c r="M100" s="4">
        <v>500000</v>
      </c>
      <c r="N100" s="4">
        <v>0</v>
      </c>
      <c r="O100" s="4">
        <v>0</v>
      </c>
      <c r="P100" s="4">
        <f>Table1[[#This Row],[September Revisions (rollover)]]+Table1[[#This Row],[September Revisions (new appropriations)]]</f>
        <v>0</v>
      </c>
      <c r="Q100" s="4">
        <v>500000</v>
      </c>
      <c r="R100" s="4">
        <v>0</v>
      </c>
      <c r="S100" s="4"/>
      <c r="T100" s="4"/>
      <c r="U100" s="4"/>
      <c r="V100" s="4">
        <f t="shared" si="2"/>
        <v>0</v>
      </c>
      <c r="W100" s="4">
        <f t="shared" si="3"/>
        <v>500000</v>
      </c>
    </row>
    <row r="101" spans="1:23" ht="15" customHeight="1" x14ac:dyDescent="0.3">
      <c r="A101" t="s">
        <v>36</v>
      </c>
      <c r="B101" t="s">
        <v>298</v>
      </c>
      <c r="C101" t="s">
        <v>236</v>
      </c>
      <c r="D101" t="s">
        <v>46</v>
      </c>
      <c r="E101" t="s">
        <v>47</v>
      </c>
      <c r="F101" t="s">
        <v>28</v>
      </c>
      <c r="G101" t="s">
        <v>281</v>
      </c>
      <c r="H101">
        <v>88370</v>
      </c>
      <c r="I101">
        <v>0</v>
      </c>
      <c r="J101">
        <v>0</v>
      </c>
      <c r="K101" s="4">
        <v>0</v>
      </c>
      <c r="L101" s="4">
        <v>0</v>
      </c>
      <c r="M101" s="4">
        <v>4500000</v>
      </c>
      <c r="N101" s="4">
        <v>0</v>
      </c>
      <c r="O101" s="4">
        <v>0</v>
      </c>
      <c r="P101" s="4">
        <f>Table1[[#This Row],[September Revisions (rollover)]]+Table1[[#This Row],[September Revisions (new appropriations)]]</f>
        <v>0</v>
      </c>
      <c r="Q101" s="4">
        <v>4500000</v>
      </c>
      <c r="R101" s="4">
        <v>5000000</v>
      </c>
      <c r="S101" s="4">
        <v>5000000</v>
      </c>
      <c r="T101" s="4">
        <v>5000000</v>
      </c>
      <c r="U101" s="4">
        <v>5000000</v>
      </c>
      <c r="V101" s="4">
        <f t="shared" si="2"/>
        <v>15000000</v>
      </c>
      <c r="W101" s="4">
        <f t="shared" si="3"/>
        <v>24500000</v>
      </c>
    </row>
    <row r="102" spans="1:23" ht="15" customHeight="1" x14ac:dyDescent="0.3">
      <c r="A102" t="s">
        <v>36</v>
      </c>
      <c r="B102" t="s">
        <v>299</v>
      </c>
      <c r="C102" t="s">
        <v>251</v>
      </c>
      <c r="D102" t="s">
        <v>74</v>
      </c>
      <c r="E102" t="s">
        <v>27</v>
      </c>
      <c r="F102" t="s">
        <v>28</v>
      </c>
      <c r="G102" t="s">
        <v>281</v>
      </c>
      <c r="H102">
        <v>88370</v>
      </c>
      <c r="I102" t="s">
        <v>300</v>
      </c>
      <c r="J102">
        <v>0</v>
      </c>
      <c r="K102" s="4">
        <v>24677</v>
      </c>
      <c r="L102" s="4">
        <v>13858.210000000001</v>
      </c>
      <c r="M102" s="4">
        <v>7734</v>
      </c>
      <c r="N102" s="4">
        <v>3085</v>
      </c>
      <c r="O102" s="4">
        <v>0</v>
      </c>
      <c r="P102" s="4">
        <f>Table1[[#This Row],[September Revisions (rollover)]]+Table1[[#This Row],[September Revisions (new appropriations)]]</f>
        <v>3085</v>
      </c>
      <c r="Q102" s="4">
        <v>10819</v>
      </c>
      <c r="R102" s="4">
        <v>0</v>
      </c>
      <c r="S102" s="4"/>
      <c r="T102" s="4"/>
      <c r="U102" s="4"/>
      <c r="V102" s="4">
        <f t="shared" si="2"/>
        <v>0</v>
      </c>
      <c r="W102" s="4">
        <f t="shared" si="3"/>
        <v>10819</v>
      </c>
    </row>
    <row r="103" spans="1:23" ht="15" customHeight="1" x14ac:dyDescent="0.3">
      <c r="A103" t="s">
        <v>36</v>
      </c>
      <c r="B103" t="s">
        <v>301</v>
      </c>
      <c r="C103" t="s">
        <v>251</v>
      </c>
      <c r="D103" t="s">
        <v>74</v>
      </c>
      <c r="E103" t="s">
        <v>27</v>
      </c>
      <c r="F103" t="s">
        <v>28</v>
      </c>
      <c r="G103" t="s">
        <v>281</v>
      </c>
      <c r="H103">
        <v>88370</v>
      </c>
      <c r="I103" t="s">
        <v>302</v>
      </c>
      <c r="J103">
        <v>0</v>
      </c>
      <c r="K103" s="4">
        <v>36639</v>
      </c>
      <c r="L103" s="4">
        <v>5627.29</v>
      </c>
      <c r="M103" s="4">
        <v>20402</v>
      </c>
      <c r="N103" s="4">
        <v>10610</v>
      </c>
      <c r="O103" s="4">
        <v>0</v>
      </c>
      <c r="P103" s="4">
        <f>Table1[[#This Row],[September Revisions (rollover)]]+Table1[[#This Row],[September Revisions (new appropriations)]]</f>
        <v>10610</v>
      </c>
      <c r="Q103" s="4">
        <v>31012</v>
      </c>
      <c r="R103" s="4">
        <v>0</v>
      </c>
      <c r="S103" s="4"/>
      <c r="T103" s="4"/>
      <c r="U103" s="4"/>
      <c r="V103" s="4">
        <f t="shared" si="2"/>
        <v>0</v>
      </c>
      <c r="W103" s="4">
        <f t="shared" si="3"/>
        <v>31012</v>
      </c>
    </row>
    <row r="104" spans="1:23" ht="15" customHeight="1" x14ac:dyDescent="0.3">
      <c r="A104" t="s">
        <v>36</v>
      </c>
      <c r="B104" t="s">
        <v>303</v>
      </c>
      <c r="C104" t="s">
        <v>251</v>
      </c>
      <c r="D104" t="s">
        <v>304</v>
      </c>
      <c r="E104" t="s">
        <v>188</v>
      </c>
      <c r="F104" t="s">
        <v>28</v>
      </c>
      <c r="G104" t="s">
        <v>281</v>
      </c>
      <c r="H104">
        <v>88370</v>
      </c>
      <c r="I104" t="s">
        <v>305</v>
      </c>
      <c r="J104">
        <v>0</v>
      </c>
      <c r="K104" s="4">
        <v>6787</v>
      </c>
      <c r="L104" s="4">
        <v>5189.33</v>
      </c>
      <c r="M104" s="4">
        <v>0</v>
      </c>
      <c r="N104" s="4">
        <v>1598</v>
      </c>
      <c r="O104" s="4">
        <v>0</v>
      </c>
      <c r="P104" s="4">
        <f>Table1[[#This Row],[September Revisions (rollover)]]+Table1[[#This Row],[September Revisions (new appropriations)]]</f>
        <v>1598</v>
      </c>
      <c r="Q104" s="4">
        <v>1598</v>
      </c>
      <c r="R104" s="4">
        <v>0</v>
      </c>
      <c r="S104" s="4"/>
      <c r="T104" s="4"/>
      <c r="U104" s="4"/>
      <c r="V104" s="4">
        <f t="shared" si="2"/>
        <v>0</v>
      </c>
      <c r="W104" s="4">
        <f t="shared" si="3"/>
        <v>1598</v>
      </c>
    </row>
    <row r="105" spans="1:23" ht="15" customHeight="1" x14ac:dyDescent="0.3">
      <c r="A105" t="s">
        <v>36</v>
      </c>
      <c r="B105" t="s">
        <v>306</v>
      </c>
      <c r="C105" t="s">
        <v>307</v>
      </c>
      <c r="D105" t="s">
        <v>308</v>
      </c>
      <c r="E105" t="s">
        <v>27</v>
      </c>
      <c r="F105" t="s">
        <v>28</v>
      </c>
      <c r="G105" t="s">
        <v>281</v>
      </c>
      <c r="H105">
        <v>88370</v>
      </c>
      <c r="I105" t="s">
        <v>309</v>
      </c>
      <c r="J105">
        <v>0</v>
      </c>
      <c r="K105" s="4">
        <v>20310</v>
      </c>
      <c r="L105" s="4">
        <v>0</v>
      </c>
      <c r="M105" s="4">
        <v>20310</v>
      </c>
      <c r="N105" s="4">
        <v>0</v>
      </c>
      <c r="O105" s="4">
        <v>0</v>
      </c>
      <c r="P105" s="4">
        <f>Table1[[#This Row],[September Revisions (rollover)]]+Table1[[#This Row],[September Revisions (new appropriations)]]</f>
        <v>0</v>
      </c>
      <c r="Q105" s="4">
        <v>20310</v>
      </c>
      <c r="R105" s="4">
        <v>0</v>
      </c>
      <c r="S105" s="4"/>
      <c r="T105" s="4"/>
      <c r="U105" s="4"/>
      <c r="V105" s="4">
        <f t="shared" si="2"/>
        <v>0</v>
      </c>
      <c r="W105" s="4">
        <f t="shared" si="3"/>
        <v>20310</v>
      </c>
    </row>
    <row r="106" spans="1:23" ht="15" customHeight="1" x14ac:dyDescent="0.3">
      <c r="A106" t="s">
        <v>36</v>
      </c>
      <c r="B106" t="s">
        <v>310</v>
      </c>
      <c r="C106" t="s">
        <v>307</v>
      </c>
      <c r="D106" t="s">
        <v>187</v>
      </c>
      <c r="E106" t="s">
        <v>188</v>
      </c>
      <c r="F106" t="s">
        <v>28</v>
      </c>
      <c r="G106" t="s">
        <v>281</v>
      </c>
      <c r="H106">
        <v>88370</v>
      </c>
      <c r="I106" t="s">
        <v>311</v>
      </c>
      <c r="J106">
        <v>0</v>
      </c>
      <c r="K106" s="4">
        <v>150000</v>
      </c>
      <c r="L106" s="4">
        <v>129040.26</v>
      </c>
      <c r="M106" s="4">
        <v>0</v>
      </c>
      <c r="N106" s="4">
        <v>20960</v>
      </c>
      <c r="O106" s="4">
        <v>0</v>
      </c>
      <c r="P106" s="4">
        <f>Table1[[#This Row],[September Revisions (rollover)]]+Table1[[#This Row],[September Revisions (new appropriations)]]</f>
        <v>20960</v>
      </c>
      <c r="Q106" s="4">
        <v>20960</v>
      </c>
      <c r="R106" s="4">
        <v>0</v>
      </c>
      <c r="S106" s="4"/>
      <c r="T106" s="4"/>
      <c r="U106" s="4"/>
      <c r="V106" s="4">
        <f t="shared" si="2"/>
        <v>0</v>
      </c>
      <c r="W106" s="4">
        <f t="shared" si="3"/>
        <v>20960</v>
      </c>
    </row>
    <row r="107" spans="1:23" ht="15" customHeight="1" x14ac:dyDescent="0.3">
      <c r="A107" t="s">
        <v>36</v>
      </c>
      <c r="B107" t="s">
        <v>312</v>
      </c>
      <c r="C107" t="s">
        <v>38</v>
      </c>
      <c r="D107" t="s">
        <v>43</v>
      </c>
      <c r="E107" t="s">
        <v>27</v>
      </c>
      <c r="F107" t="s">
        <v>28</v>
      </c>
      <c r="G107" t="s">
        <v>313</v>
      </c>
      <c r="H107">
        <v>85410</v>
      </c>
      <c r="I107" t="s">
        <v>314</v>
      </c>
      <c r="J107">
        <v>0</v>
      </c>
      <c r="K107" s="4">
        <v>10016</v>
      </c>
      <c r="L107" s="4">
        <v>0</v>
      </c>
      <c r="M107" s="4">
        <v>10016</v>
      </c>
      <c r="N107" s="4">
        <v>0</v>
      </c>
      <c r="O107" s="4">
        <v>0</v>
      </c>
      <c r="P107" s="4">
        <f>Table1[[#This Row],[September Revisions (rollover)]]+Table1[[#This Row],[September Revisions (new appropriations)]]</f>
        <v>0</v>
      </c>
      <c r="Q107" s="4">
        <v>10016</v>
      </c>
      <c r="R107" s="4">
        <v>0</v>
      </c>
      <c r="S107" s="4"/>
      <c r="T107" s="4"/>
      <c r="U107" s="4"/>
      <c r="V107" s="4">
        <f t="shared" si="2"/>
        <v>0</v>
      </c>
      <c r="W107" s="4">
        <f t="shared" si="3"/>
        <v>10016</v>
      </c>
    </row>
    <row r="108" spans="1:23" ht="15" customHeight="1" x14ac:dyDescent="0.3">
      <c r="A108" t="s">
        <v>36</v>
      </c>
      <c r="B108" t="s">
        <v>315</v>
      </c>
      <c r="C108" t="s">
        <v>38</v>
      </c>
      <c r="D108" t="s">
        <v>26</v>
      </c>
      <c r="E108" t="s">
        <v>27</v>
      </c>
      <c r="F108" t="s">
        <v>28</v>
      </c>
      <c r="G108" t="s">
        <v>313</v>
      </c>
      <c r="H108">
        <v>85410</v>
      </c>
      <c r="I108" t="s">
        <v>316</v>
      </c>
      <c r="J108">
        <v>0</v>
      </c>
      <c r="K108" s="4">
        <v>249266</v>
      </c>
      <c r="L108" s="4">
        <v>91.62</v>
      </c>
      <c r="M108" s="4">
        <v>149266</v>
      </c>
      <c r="N108" s="4">
        <v>99908</v>
      </c>
      <c r="O108" s="4">
        <v>0</v>
      </c>
      <c r="P108" s="4">
        <f>Table1[[#This Row],[September Revisions (rollover)]]+Table1[[#This Row],[September Revisions (new appropriations)]]</f>
        <v>99908</v>
      </c>
      <c r="Q108" s="4">
        <v>249174</v>
      </c>
      <c r="R108" s="4">
        <v>0</v>
      </c>
      <c r="S108" s="4"/>
      <c r="T108" s="4"/>
      <c r="U108" s="4"/>
      <c r="V108" s="4">
        <f t="shared" si="2"/>
        <v>0</v>
      </c>
      <c r="W108" s="4">
        <f t="shared" si="3"/>
        <v>249174</v>
      </c>
    </row>
    <row r="109" spans="1:23" ht="15" customHeight="1" x14ac:dyDescent="0.3">
      <c r="A109" t="s">
        <v>36</v>
      </c>
      <c r="B109" t="s">
        <v>317</v>
      </c>
      <c r="C109" t="s">
        <v>80</v>
      </c>
      <c r="D109" t="s">
        <v>318</v>
      </c>
      <c r="F109" t="s">
        <v>28</v>
      </c>
      <c r="G109" t="s">
        <v>313</v>
      </c>
      <c r="H109">
        <v>85130</v>
      </c>
      <c r="I109" t="s">
        <v>319</v>
      </c>
      <c r="J109">
        <v>0</v>
      </c>
      <c r="K109" s="4">
        <v>2918916</v>
      </c>
      <c r="L109" s="4">
        <v>3160291.2600000002</v>
      </c>
      <c r="M109" s="4">
        <v>0</v>
      </c>
      <c r="N109" s="4">
        <v>-241375</v>
      </c>
      <c r="O109" s="4">
        <v>375000</v>
      </c>
      <c r="P109" s="4">
        <f>Table1[[#This Row],[September Revisions (rollover)]]+Table1[[#This Row],[September Revisions (new appropriations)]]</f>
        <v>133625</v>
      </c>
      <c r="Q109" s="4">
        <v>133625</v>
      </c>
      <c r="R109" s="4">
        <v>0</v>
      </c>
      <c r="S109" s="4"/>
      <c r="T109" s="4"/>
      <c r="U109" s="4"/>
      <c r="V109" s="4">
        <f t="shared" si="2"/>
        <v>0</v>
      </c>
      <c r="W109" s="4">
        <f t="shared" si="3"/>
        <v>133625</v>
      </c>
    </row>
    <row r="110" spans="1:23" ht="15" customHeight="1" x14ac:dyDescent="0.3">
      <c r="A110" t="s">
        <v>36</v>
      </c>
      <c r="B110" t="s">
        <v>320</v>
      </c>
      <c r="C110" t="s">
        <v>80</v>
      </c>
      <c r="D110" t="s">
        <v>321</v>
      </c>
      <c r="F110" t="s">
        <v>28</v>
      </c>
      <c r="G110" t="s">
        <v>313</v>
      </c>
      <c r="H110">
        <v>85170</v>
      </c>
      <c r="I110" t="s">
        <v>322</v>
      </c>
      <c r="J110">
        <v>0</v>
      </c>
      <c r="K110" s="4">
        <v>18466</v>
      </c>
      <c r="L110" s="4">
        <v>0</v>
      </c>
      <c r="M110" s="4">
        <v>0</v>
      </c>
      <c r="N110" s="4">
        <v>0</v>
      </c>
      <c r="O110" s="4">
        <v>0</v>
      </c>
      <c r="P110" s="4">
        <f>Table1[[#This Row],[September Revisions (rollover)]]+Table1[[#This Row],[September Revisions (new appropriations)]]</f>
        <v>0</v>
      </c>
      <c r="Q110" s="4">
        <v>0</v>
      </c>
      <c r="R110" s="4">
        <v>0</v>
      </c>
      <c r="S110" s="4">
        <v>0</v>
      </c>
      <c r="T110" s="4">
        <v>0</v>
      </c>
      <c r="U110" s="4">
        <v>0</v>
      </c>
      <c r="V110" s="4">
        <f t="shared" si="2"/>
        <v>0</v>
      </c>
      <c r="W110" s="4">
        <f t="shared" si="3"/>
        <v>0</v>
      </c>
    </row>
    <row r="111" spans="1:23" ht="15" customHeight="1" x14ac:dyDescent="0.3">
      <c r="A111" t="s">
        <v>36</v>
      </c>
      <c r="B111" t="s">
        <v>323</v>
      </c>
      <c r="C111" t="s">
        <v>80</v>
      </c>
      <c r="D111" t="s">
        <v>324</v>
      </c>
      <c r="E111" t="s">
        <v>325</v>
      </c>
      <c r="F111" t="s">
        <v>28</v>
      </c>
      <c r="G111" t="s">
        <v>313</v>
      </c>
      <c r="H111">
        <v>85170</v>
      </c>
      <c r="I111" t="s">
        <v>326</v>
      </c>
      <c r="J111">
        <v>0</v>
      </c>
      <c r="K111" s="4">
        <v>23721</v>
      </c>
      <c r="L111" s="4">
        <v>0</v>
      </c>
      <c r="M111" s="4">
        <v>0</v>
      </c>
      <c r="N111" s="4">
        <v>23721</v>
      </c>
      <c r="O111" s="4">
        <v>0</v>
      </c>
      <c r="P111" s="4">
        <f>Table1[[#This Row],[September Revisions (rollover)]]+Table1[[#This Row],[September Revisions (new appropriations)]]</f>
        <v>23721</v>
      </c>
      <c r="Q111" s="4">
        <v>23721</v>
      </c>
      <c r="R111" s="4">
        <v>0</v>
      </c>
      <c r="S111" s="4"/>
      <c r="T111" s="4"/>
      <c r="U111" s="4"/>
      <c r="V111" s="4">
        <f t="shared" si="2"/>
        <v>0</v>
      </c>
      <c r="W111" s="4">
        <f t="shared" si="3"/>
        <v>23721</v>
      </c>
    </row>
    <row r="112" spans="1:23" ht="15" customHeight="1" x14ac:dyDescent="0.3">
      <c r="A112" t="s">
        <v>36</v>
      </c>
      <c r="B112" t="s">
        <v>327</v>
      </c>
      <c r="C112" t="s">
        <v>80</v>
      </c>
      <c r="D112" t="s">
        <v>324</v>
      </c>
      <c r="E112" t="s">
        <v>325</v>
      </c>
      <c r="F112" t="s">
        <v>28</v>
      </c>
      <c r="G112" t="s">
        <v>313</v>
      </c>
      <c r="H112">
        <v>85170</v>
      </c>
      <c r="I112" t="s">
        <v>328</v>
      </c>
      <c r="J112">
        <v>0</v>
      </c>
      <c r="K112" s="4">
        <v>7046325</v>
      </c>
      <c r="L112" s="4">
        <v>3909879.64</v>
      </c>
      <c r="M112" s="4">
        <v>1000000</v>
      </c>
      <c r="N112" s="4">
        <v>2136445</v>
      </c>
      <c r="O112" s="4">
        <v>-375000</v>
      </c>
      <c r="P112" s="4">
        <f>Table1[[#This Row],[September Revisions (rollover)]]+Table1[[#This Row],[September Revisions (new appropriations)]]</f>
        <v>1761445</v>
      </c>
      <c r="Q112" s="4">
        <v>2761445</v>
      </c>
      <c r="R112" s="4">
        <v>0</v>
      </c>
      <c r="S112" s="4"/>
      <c r="T112" s="4"/>
      <c r="U112" s="4"/>
      <c r="V112" s="4">
        <f t="shared" si="2"/>
        <v>0</v>
      </c>
      <c r="W112" s="4">
        <f t="shared" si="3"/>
        <v>2761445</v>
      </c>
    </row>
    <row r="113" spans="1:23" ht="15" customHeight="1" x14ac:dyDescent="0.3">
      <c r="A113" t="s">
        <v>36</v>
      </c>
      <c r="B113" t="s">
        <v>329</v>
      </c>
      <c r="C113" t="s">
        <v>56</v>
      </c>
      <c r="D113" t="s">
        <v>86</v>
      </c>
      <c r="E113" t="s">
        <v>27</v>
      </c>
      <c r="F113" t="s">
        <v>28</v>
      </c>
      <c r="G113" t="s">
        <v>313</v>
      </c>
      <c r="H113">
        <v>85170</v>
      </c>
      <c r="I113" t="s">
        <v>330</v>
      </c>
      <c r="J113">
        <v>0</v>
      </c>
      <c r="K113" s="4">
        <v>229965</v>
      </c>
      <c r="L113" s="4">
        <v>228650</v>
      </c>
      <c r="M113" s="4">
        <v>222</v>
      </c>
      <c r="N113" s="4">
        <v>1093</v>
      </c>
      <c r="O113" s="4">
        <v>0</v>
      </c>
      <c r="P113" s="4">
        <f>Table1[[#This Row],[September Revisions (rollover)]]+Table1[[#This Row],[September Revisions (new appropriations)]]</f>
        <v>1093</v>
      </c>
      <c r="Q113" s="4">
        <v>1315</v>
      </c>
      <c r="R113" s="4">
        <v>0</v>
      </c>
      <c r="S113" s="4"/>
      <c r="T113" s="4"/>
      <c r="U113" s="4"/>
      <c r="V113" s="4">
        <f t="shared" si="2"/>
        <v>0</v>
      </c>
      <c r="W113" s="4">
        <f t="shared" si="3"/>
        <v>1315</v>
      </c>
    </row>
    <row r="114" spans="1:23" ht="15" customHeight="1" x14ac:dyDescent="0.3">
      <c r="A114" t="s">
        <v>36</v>
      </c>
      <c r="B114" t="s">
        <v>331</v>
      </c>
      <c r="C114" t="s">
        <v>56</v>
      </c>
      <c r="D114" t="s">
        <v>46</v>
      </c>
      <c r="F114" t="s">
        <v>28</v>
      </c>
      <c r="G114" t="s">
        <v>313</v>
      </c>
      <c r="H114">
        <v>85170</v>
      </c>
      <c r="I114" t="s">
        <v>332</v>
      </c>
      <c r="J114">
        <v>0</v>
      </c>
      <c r="K114" s="4">
        <v>175000</v>
      </c>
      <c r="L114" s="4">
        <v>0</v>
      </c>
      <c r="M114" s="4">
        <v>125000</v>
      </c>
      <c r="N114" s="4">
        <v>50000</v>
      </c>
      <c r="O114" s="4">
        <v>0</v>
      </c>
      <c r="P114" s="4">
        <f>Table1[[#This Row],[September Revisions (rollover)]]+Table1[[#This Row],[September Revisions (new appropriations)]]</f>
        <v>50000</v>
      </c>
      <c r="Q114" s="4">
        <v>175000</v>
      </c>
      <c r="R114" s="4">
        <v>0</v>
      </c>
      <c r="S114" s="4"/>
      <c r="T114" s="4"/>
      <c r="U114" s="4"/>
      <c r="V114" s="4">
        <f t="shared" si="2"/>
        <v>0</v>
      </c>
      <c r="W114" s="4">
        <f t="shared" si="3"/>
        <v>175000</v>
      </c>
    </row>
    <row r="115" spans="1:23" ht="15" customHeight="1" x14ac:dyDescent="0.3">
      <c r="A115" t="s">
        <v>36</v>
      </c>
      <c r="B115" t="s">
        <v>333</v>
      </c>
      <c r="C115" t="s">
        <v>56</v>
      </c>
      <c r="D115" t="s">
        <v>334</v>
      </c>
      <c r="E115" t="s">
        <v>34</v>
      </c>
      <c r="F115" t="s">
        <v>28</v>
      </c>
      <c r="G115" t="s">
        <v>313</v>
      </c>
      <c r="H115">
        <v>85170</v>
      </c>
      <c r="I115" t="s">
        <v>335</v>
      </c>
      <c r="J115">
        <v>0</v>
      </c>
      <c r="K115" s="4">
        <v>0</v>
      </c>
      <c r="L115" s="4">
        <v>114009.91</v>
      </c>
      <c r="M115" s="4">
        <v>0</v>
      </c>
      <c r="N115" s="4">
        <v>-114010</v>
      </c>
      <c r="O115" s="4">
        <v>192000</v>
      </c>
      <c r="P115" s="4">
        <f>Table1[[#This Row],[September Revisions (rollover)]]+Table1[[#This Row],[September Revisions (new appropriations)]]</f>
        <v>77990</v>
      </c>
      <c r="Q115" s="4">
        <v>77990</v>
      </c>
      <c r="R115" s="4">
        <v>0</v>
      </c>
      <c r="S115" s="4"/>
      <c r="T115" s="4"/>
      <c r="U115" s="4"/>
      <c r="V115" s="4">
        <f t="shared" si="2"/>
        <v>0</v>
      </c>
      <c r="W115" s="4">
        <f t="shared" si="3"/>
        <v>77990</v>
      </c>
    </row>
    <row r="116" spans="1:23" ht="15" customHeight="1" x14ac:dyDescent="0.3">
      <c r="A116" t="s">
        <v>36</v>
      </c>
      <c r="B116" t="s">
        <v>336</v>
      </c>
      <c r="C116" t="s">
        <v>56</v>
      </c>
      <c r="D116" t="s">
        <v>179</v>
      </c>
      <c r="E116" t="s">
        <v>34</v>
      </c>
      <c r="F116" t="s">
        <v>28</v>
      </c>
      <c r="G116" t="s">
        <v>313</v>
      </c>
      <c r="H116">
        <v>85410</v>
      </c>
      <c r="I116" t="s">
        <v>337</v>
      </c>
      <c r="J116">
        <v>0</v>
      </c>
      <c r="K116" s="4">
        <v>58961</v>
      </c>
      <c r="L116" s="4">
        <v>0</v>
      </c>
      <c r="M116" s="4">
        <v>58961</v>
      </c>
      <c r="N116" s="4">
        <v>0</v>
      </c>
      <c r="O116" s="4">
        <v>0</v>
      </c>
      <c r="P116" s="4">
        <f>Table1[[#This Row],[September Revisions (rollover)]]+Table1[[#This Row],[September Revisions (new appropriations)]]</f>
        <v>0</v>
      </c>
      <c r="Q116" s="4">
        <v>58961</v>
      </c>
      <c r="R116" s="4">
        <v>0</v>
      </c>
      <c r="S116" s="4"/>
      <c r="T116" s="4"/>
      <c r="U116" s="4"/>
      <c r="V116" s="4">
        <f t="shared" si="2"/>
        <v>0</v>
      </c>
      <c r="W116" s="4">
        <f t="shared" si="3"/>
        <v>58961</v>
      </c>
    </row>
    <row r="117" spans="1:23" ht="15" customHeight="1" x14ac:dyDescent="0.3">
      <c r="A117" t="s">
        <v>36</v>
      </c>
      <c r="B117" t="s">
        <v>338</v>
      </c>
      <c r="C117" t="s">
        <v>56</v>
      </c>
      <c r="D117" t="s">
        <v>179</v>
      </c>
      <c r="E117" t="s">
        <v>34</v>
      </c>
      <c r="F117" t="s">
        <v>28</v>
      </c>
      <c r="G117" t="s">
        <v>313</v>
      </c>
      <c r="H117">
        <v>85410</v>
      </c>
      <c r="I117" t="s">
        <v>339</v>
      </c>
      <c r="J117">
        <v>0</v>
      </c>
      <c r="K117" s="4">
        <v>60000</v>
      </c>
      <c r="L117" s="4">
        <v>0</v>
      </c>
      <c r="M117" s="4">
        <v>60000</v>
      </c>
      <c r="N117" s="4">
        <v>0</v>
      </c>
      <c r="O117" s="4">
        <v>0</v>
      </c>
      <c r="P117" s="4">
        <f>Table1[[#This Row],[September Revisions (rollover)]]+Table1[[#This Row],[September Revisions (new appropriations)]]</f>
        <v>0</v>
      </c>
      <c r="Q117" s="4">
        <v>60000</v>
      </c>
      <c r="R117" s="4">
        <v>0</v>
      </c>
      <c r="S117" s="4"/>
      <c r="T117" s="4"/>
      <c r="U117" s="4"/>
      <c r="V117" s="4">
        <f t="shared" si="2"/>
        <v>0</v>
      </c>
      <c r="W117" s="4">
        <f t="shared" si="3"/>
        <v>60000</v>
      </c>
    </row>
    <row r="118" spans="1:23" ht="15" customHeight="1" x14ac:dyDescent="0.3">
      <c r="A118" t="s">
        <v>36</v>
      </c>
      <c r="B118" t="s">
        <v>340</v>
      </c>
      <c r="C118" t="s">
        <v>56</v>
      </c>
      <c r="D118" t="s">
        <v>63</v>
      </c>
      <c r="E118" t="s">
        <v>34</v>
      </c>
      <c r="F118" t="s">
        <v>28</v>
      </c>
      <c r="G118" t="s">
        <v>313</v>
      </c>
      <c r="H118">
        <v>85410</v>
      </c>
      <c r="I118" t="s">
        <v>341</v>
      </c>
      <c r="J118">
        <v>0</v>
      </c>
      <c r="K118" s="4">
        <v>442253</v>
      </c>
      <c r="L118" s="4">
        <v>1829.6000000000001</v>
      </c>
      <c r="M118" s="4">
        <v>342253</v>
      </c>
      <c r="N118" s="4">
        <v>98170</v>
      </c>
      <c r="O118" s="4">
        <v>0</v>
      </c>
      <c r="P118" s="4">
        <f>Table1[[#This Row],[September Revisions (rollover)]]+Table1[[#This Row],[September Revisions (new appropriations)]]</f>
        <v>98170</v>
      </c>
      <c r="Q118" s="4">
        <v>440423</v>
      </c>
      <c r="R118" s="4">
        <v>0</v>
      </c>
      <c r="S118" s="4"/>
      <c r="T118" s="4"/>
      <c r="U118" s="4"/>
      <c r="V118" s="4">
        <f t="shared" si="2"/>
        <v>0</v>
      </c>
      <c r="W118" s="4">
        <f t="shared" si="3"/>
        <v>440423</v>
      </c>
    </row>
    <row r="119" spans="1:23" ht="15" customHeight="1" x14ac:dyDescent="0.3">
      <c r="A119" t="s">
        <v>36</v>
      </c>
      <c r="B119" t="s">
        <v>342</v>
      </c>
      <c r="C119" t="s">
        <v>56</v>
      </c>
      <c r="D119" t="s">
        <v>63</v>
      </c>
      <c r="E119" t="s">
        <v>34</v>
      </c>
      <c r="F119" t="s">
        <v>28</v>
      </c>
      <c r="G119" t="s">
        <v>313</v>
      </c>
      <c r="H119">
        <v>85410</v>
      </c>
      <c r="I119" t="s">
        <v>343</v>
      </c>
      <c r="J119">
        <v>0</v>
      </c>
      <c r="K119" s="4">
        <v>100000</v>
      </c>
      <c r="L119" s="4">
        <v>1423</v>
      </c>
      <c r="M119" s="4">
        <v>50000</v>
      </c>
      <c r="N119" s="4">
        <v>48577</v>
      </c>
      <c r="O119" s="4">
        <v>0</v>
      </c>
      <c r="P119" s="4">
        <f>Table1[[#This Row],[September Revisions (rollover)]]+Table1[[#This Row],[September Revisions (new appropriations)]]</f>
        <v>48577</v>
      </c>
      <c r="Q119" s="4">
        <v>98577</v>
      </c>
      <c r="R119" s="4">
        <v>0</v>
      </c>
      <c r="S119" s="4"/>
      <c r="T119" s="4"/>
      <c r="U119" s="4"/>
      <c r="V119" s="4">
        <f t="shared" si="2"/>
        <v>0</v>
      </c>
      <c r="W119" s="4">
        <f t="shared" si="3"/>
        <v>98577</v>
      </c>
    </row>
    <row r="120" spans="1:23" ht="15" customHeight="1" x14ac:dyDescent="0.3">
      <c r="A120" t="s">
        <v>36</v>
      </c>
      <c r="B120" t="s">
        <v>344</v>
      </c>
      <c r="C120" t="s">
        <v>56</v>
      </c>
      <c r="D120" t="s">
        <v>345</v>
      </c>
      <c r="E120" t="s">
        <v>53</v>
      </c>
      <c r="F120" t="s">
        <v>28</v>
      </c>
      <c r="G120" t="s">
        <v>313</v>
      </c>
      <c r="H120">
        <v>85410</v>
      </c>
      <c r="I120" t="s">
        <v>346</v>
      </c>
      <c r="J120">
        <v>0</v>
      </c>
      <c r="K120" s="4">
        <v>28948</v>
      </c>
      <c r="L120" s="4">
        <v>0</v>
      </c>
      <c r="M120" s="4">
        <v>0</v>
      </c>
      <c r="N120" s="4">
        <v>0</v>
      </c>
      <c r="O120" s="4">
        <v>0</v>
      </c>
      <c r="P120" s="4">
        <f>Table1[[#This Row],[September Revisions (rollover)]]+Table1[[#This Row],[September Revisions (new appropriations)]]</f>
        <v>0</v>
      </c>
      <c r="Q120" s="4">
        <v>0</v>
      </c>
      <c r="R120" s="4">
        <v>0</v>
      </c>
      <c r="S120" s="4">
        <v>0</v>
      </c>
      <c r="T120" s="4">
        <v>0</v>
      </c>
      <c r="U120" s="4">
        <v>0</v>
      </c>
      <c r="V120" s="4">
        <f t="shared" si="2"/>
        <v>0</v>
      </c>
      <c r="W120" s="4">
        <f t="shared" si="3"/>
        <v>0</v>
      </c>
    </row>
    <row r="121" spans="1:23" ht="15" customHeight="1" x14ac:dyDescent="0.3">
      <c r="A121" t="s">
        <v>36</v>
      </c>
      <c r="B121" t="s">
        <v>347</v>
      </c>
      <c r="C121" t="s">
        <v>56</v>
      </c>
      <c r="D121" t="s">
        <v>39</v>
      </c>
      <c r="E121" t="s">
        <v>34</v>
      </c>
      <c r="F121" t="s">
        <v>28</v>
      </c>
      <c r="G121" t="s">
        <v>313</v>
      </c>
      <c r="H121">
        <v>85410</v>
      </c>
      <c r="K121" s="4"/>
      <c r="L121" s="4"/>
      <c r="M121" s="4"/>
      <c r="N121" s="4"/>
      <c r="O121" s="4"/>
      <c r="P121" s="4">
        <f>Table1[[#This Row],[September Revisions (rollover)]]+Table1[[#This Row],[September Revisions (new appropriations)]]</f>
        <v>0</v>
      </c>
      <c r="Q121" s="4"/>
      <c r="R121" s="4"/>
      <c r="S121" s="4">
        <v>25435.200000000001</v>
      </c>
      <c r="T121" s="4"/>
      <c r="U121" s="4"/>
      <c r="V121" s="4">
        <f t="shared" si="2"/>
        <v>25435.200000000001</v>
      </c>
      <c r="W121" s="4">
        <f t="shared" si="3"/>
        <v>25435.200000000001</v>
      </c>
    </row>
    <row r="122" spans="1:23" ht="15" customHeight="1" x14ac:dyDescent="0.3">
      <c r="A122" t="s">
        <v>36</v>
      </c>
      <c r="B122" t="s">
        <v>348</v>
      </c>
      <c r="C122" t="s">
        <v>56</v>
      </c>
      <c r="D122" t="s">
        <v>39</v>
      </c>
      <c r="E122" t="s">
        <v>34</v>
      </c>
      <c r="F122" t="s">
        <v>28</v>
      </c>
      <c r="G122" t="s">
        <v>313</v>
      </c>
      <c r="H122">
        <v>85410</v>
      </c>
      <c r="K122" s="4"/>
      <c r="L122" s="4"/>
      <c r="M122" s="4"/>
      <c r="N122" s="4"/>
      <c r="O122" s="4"/>
      <c r="P122" s="4">
        <f>Table1[[#This Row],[September Revisions (rollover)]]+Table1[[#This Row],[September Revisions (new appropriations)]]</f>
        <v>0</v>
      </c>
      <c r="Q122" s="4"/>
      <c r="R122" s="4"/>
      <c r="S122" s="4">
        <v>26611.200000000001</v>
      </c>
      <c r="T122" s="4"/>
      <c r="U122" s="4"/>
      <c r="V122" s="4">
        <f t="shared" si="2"/>
        <v>26611.200000000001</v>
      </c>
      <c r="W122" s="4">
        <f t="shared" si="3"/>
        <v>26611.200000000001</v>
      </c>
    </row>
    <row r="123" spans="1:23" ht="15" customHeight="1" x14ac:dyDescent="0.3">
      <c r="A123" t="s">
        <v>36</v>
      </c>
      <c r="B123" t="s">
        <v>348</v>
      </c>
      <c r="C123" t="s">
        <v>56</v>
      </c>
      <c r="D123" t="s">
        <v>39</v>
      </c>
      <c r="E123" t="s">
        <v>34</v>
      </c>
      <c r="F123" t="s">
        <v>28</v>
      </c>
      <c r="G123" t="s">
        <v>313</v>
      </c>
      <c r="H123">
        <v>85410</v>
      </c>
      <c r="K123" s="4"/>
      <c r="L123" s="4"/>
      <c r="M123" s="4"/>
      <c r="N123" s="4"/>
      <c r="O123" s="4"/>
      <c r="P123" s="4">
        <f>Table1[[#This Row],[September Revisions (rollover)]]+Table1[[#This Row],[September Revisions (new appropriations)]]</f>
        <v>0</v>
      </c>
      <c r="Q123" s="4"/>
      <c r="R123" s="4"/>
      <c r="S123" s="4">
        <v>26611.200000000001</v>
      </c>
      <c r="T123" s="4"/>
      <c r="U123" s="4"/>
      <c r="V123" s="4">
        <f t="shared" si="2"/>
        <v>26611.200000000001</v>
      </c>
      <c r="W123" s="4">
        <f t="shared" si="3"/>
        <v>26611.200000000001</v>
      </c>
    </row>
    <row r="124" spans="1:23" ht="15" customHeight="1" x14ac:dyDescent="0.3">
      <c r="A124" t="s">
        <v>36</v>
      </c>
      <c r="B124" t="s">
        <v>348</v>
      </c>
      <c r="C124" t="s">
        <v>56</v>
      </c>
      <c r="D124" t="s">
        <v>39</v>
      </c>
      <c r="E124" t="s">
        <v>34</v>
      </c>
      <c r="F124" t="s">
        <v>28</v>
      </c>
      <c r="G124" t="s">
        <v>313</v>
      </c>
      <c r="H124">
        <v>85410</v>
      </c>
      <c r="K124" s="4"/>
      <c r="L124" s="4"/>
      <c r="M124" s="4"/>
      <c r="N124" s="4"/>
      <c r="O124" s="4"/>
      <c r="P124" s="4">
        <f>Table1[[#This Row],[September Revisions (rollover)]]+Table1[[#This Row],[September Revisions (new appropriations)]]</f>
        <v>0</v>
      </c>
      <c r="Q124" s="4"/>
      <c r="R124" s="4"/>
      <c r="S124" s="4">
        <v>26611.200000000001</v>
      </c>
      <c r="T124" s="4"/>
      <c r="U124" s="4"/>
      <c r="V124" s="4">
        <f t="shared" si="2"/>
        <v>26611.200000000001</v>
      </c>
      <c r="W124" s="4">
        <f t="shared" si="3"/>
        <v>26611.200000000001</v>
      </c>
    </row>
    <row r="125" spans="1:23" ht="15" customHeight="1" x14ac:dyDescent="0.3">
      <c r="A125" t="s">
        <v>36</v>
      </c>
      <c r="B125" t="s">
        <v>348</v>
      </c>
      <c r="C125" t="s">
        <v>56</v>
      </c>
      <c r="D125" t="s">
        <v>39</v>
      </c>
      <c r="E125" t="s">
        <v>34</v>
      </c>
      <c r="F125" t="s">
        <v>28</v>
      </c>
      <c r="G125" t="s">
        <v>313</v>
      </c>
      <c r="H125">
        <v>85410</v>
      </c>
      <c r="K125" s="4"/>
      <c r="L125" s="4"/>
      <c r="M125" s="4"/>
      <c r="N125" s="4"/>
      <c r="O125" s="4"/>
      <c r="P125" s="4">
        <f>Table1[[#This Row],[September Revisions (rollover)]]+Table1[[#This Row],[September Revisions (new appropriations)]]</f>
        <v>0</v>
      </c>
      <c r="Q125" s="4"/>
      <c r="R125" s="4"/>
      <c r="S125" s="4">
        <v>26611.200000000001</v>
      </c>
      <c r="T125" s="4"/>
      <c r="U125" s="4"/>
      <c r="V125" s="4">
        <f t="shared" si="2"/>
        <v>26611.200000000001</v>
      </c>
      <c r="W125" s="4">
        <f t="shared" si="3"/>
        <v>26611.200000000001</v>
      </c>
    </row>
    <row r="126" spans="1:23" ht="15" customHeight="1" x14ac:dyDescent="0.3">
      <c r="A126" t="s">
        <v>36</v>
      </c>
      <c r="B126" t="s">
        <v>349</v>
      </c>
      <c r="C126" t="s">
        <v>56</v>
      </c>
      <c r="D126" t="s">
        <v>39</v>
      </c>
      <c r="E126" t="s">
        <v>34</v>
      </c>
      <c r="F126" t="s">
        <v>28</v>
      </c>
      <c r="G126" t="s">
        <v>313</v>
      </c>
      <c r="H126">
        <v>85410</v>
      </c>
      <c r="K126" s="4"/>
      <c r="L126" s="4"/>
      <c r="M126" s="4"/>
      <c r="N126" s="4"/>
      <c r="O126" s="4"/>
      <c r="P126" s="4">
        <f>Table1[[#This Row],[September Revisions (rollover)]]+Table1[[#This Row],[September Revisions (new appropriations)]]</f>
        <v>0</v>
      </c>
      <c r="Q126" s="4"/>
      <c r="R126" s="4"/>
      <c r="S126" s="4">
        <v>6950.4</v>
      </c>
      <c r="T126" s="4"/>
      <c r="U126" s="4"/>
      <c r="V126" s="4">
        <f t="shared" si="2"/>
        <v>6950.4</v>
      </c>
      <c r="W126" s="4">
        <f t="shared" si="3"/>
        <v>6950.4</v>
      </c>
    </row>
    <row r="127" spans="1:23" ht="15" customHeight="1" x14ac:dyDescent="0.3">
      <c r="A127" t="s">
        <v>36</v>
      </c>
      <c r="B127" t="s">
        <v>350</v>
      </c>
      <c r="C127" t="s">
        <v>56</v>
      </c>
      <c r="D127" t="s">
        <v>39</v>
      </c>
      <c r="E127" t="s">
        <v>34</v>
      </c>
      <c r="F127" t="s">
        <v>28</v>
      </c>
      <c r="G127" t="s">
        <v>313</v>
      </c>
      <c r="H127">
        <v>85410</v>
      </c>
      <c r="K127" s="4"/>
      <c r="L127" s="4"/>
      <c r="M127" s="4"/>
      <c r="N127" s="4"/>
      <c r="O127" s="4"/>
      <c r="P127" s="4">
        <f>Table1[[#This Row],[September Revisions (rollover)]]+Table1[[#This Row],[September Revisions (new appropriations)]]</f>
        <v>0</v>
      </c>
      <c r="Q127" s="4"/>
      <c r="R127" s="4"/>
      <c r="S127" s="4">
        <v>11942.4</v>
      </c>
      <c r="T127" s="4"/>
      <c r="U127" s="4"/>
      <c r="V127" s="4">
        <f t="shared" si="2"/>
        <v>11942.4</v>
      </c>
      <c r="W127" s="4">
        <f t="shared" si="3"/>
        <v>11942.4</v>
      </c>
    </row>
    <row r="128" spans="1:23" ht="15" customHeight="1" x14ac:dyDescent="0.3">
      <c r="A128" t="s">
        <v>36</v>
      </c>
      <c r="B128" t="s">
        <v>350</v>
      </c>
      <c r="C128" t="s">
        <v>56</v>
      </c>
      <c r="D128" t="s">
        <v>39</v>
      </c>
      <c r="E128" t="s">
        <v>34</v>
      </c>
      <c r="F128" t="s">
        <v>28</v>
      </c>
      <c r="G128" t="s">
        <v>313</v>
      </c>
      <c r="H128">
        <v>85410</v>
      </c>
      <c r="K128" s="4"/>
      <c r="L128" s="4"/>
      <c r="M128" s="4"/>
      <c r="N128" s="4"/>
      <c r="O128" s="4"/>
      <c r="P128" s="4">
        <f>Table1[[#This Row],[September Revisions (rollover)]]+Table1[[#This Row],[September Revisions (new appropriations)]]</f>
        <v>0</v>
      </c>
      <c r="Q128" s="4"/>
      <c r="R128" s="4"/>
      <c r="S128" s="4">
        <v>11942.4</v>
      </c>
      <c r="T128" s="4"/>
      <c r="U128" s="4"/>
      <c r="V128" s="4">
        <f t="shared" si="2"/>
        <v>11942.4</v>
      </c>
      <c r="W128" s="4">
        <f t="shared" si="3"/>
        <v>11942.4</v>
      </c>
    </row>
    <row r="129" spans="1:23" ht="15" customHeight="1" x14ac:dyDescent="0.3">
      <c r="A129" t="s">
        <v>36</v>
      </c>
      <c r="B129" t="s">
        <v>350</v>
      </c>
      <c r="C129" t="s">
        <v>56</v>
      </c>
      <c r="D129" t="s">
        <v>39</v>
      </c>
      <c r="E129" t="s">
        <v>34</v>
      </c>
      <c r="F129" t="s">
        <v>28</v>
      </c>
      <c r="G129" t="s">
        <v>313</v>
      </c>
      <c r="H129">
        <v>85410</v>
      </c>
      <c r="K129" s="4"/>
      <c r="L129" s="4"/>
      <c r="M129" s="4"/>
      <c r="N129" s="4"/>
      <c r="O129" s="4"/>
      <c r="P129" s="4">
        <f>Table1[[#This Row],[September Revisions (rollover)]]+Table1[[#This Row],[September Revisions (new appropriations)]]</f>
        <v>0</v>
      </c>
      <c r="Q129" s="4"/>
      <c r="R129" s="4"/>
      <c r="S129" s="4">
        <v>11942.4</v>
      </c>
      <c r="T129" s="4"/>
      <c r="U129" s="4"/>
      <c r="V129" s="4">
        <f t="shared" si="2"/>
        <v>11942.4</v>
      </c>
      <c r="W129" s="4">
        <f t="shared" si="3"/>
        <v>11942.4</v>
      </c>
    </row>
    <row r="130" spans="1:23" ht="15" customHeight="1" x14ac:dyDescent="0.3">
      <c r="A130" t="s">
        <v>36</v>
      </c>
      <c r="B130" t="s">
        <v>350</v>
      </c>
      <c r="C130" t="s">
        <v>56</v>
      </c>
      <c r="D130" t="s">
        <v>39</v>
      </c>
      <c r="E130" t="s">
        <v>34</v>
      </c>
      <c r="F130" t="s">
        <v>28</v>
      </c>
      <c r="G130" t="s">
        <v>313</v>
      </c>
      <c r="H130">
        <v>85410</v>
      </c>
      <c r="K130" s="4"/>
      <c r="L130" s="4"/>
      <c r="M130" s="4"/>
      <c r="N130" s="4"/>
      <c r="O130" s="4"/>
      <c r="P130" s="4">
        <f>Table1[[#This Row],[September Revisions (rollover)]]+Table1[[#This Row],[September Revisions (new appropriations)]]</f>
        <v>0</v>
      </c>
      <c r="Q130" s="4"/>
      <c r="R130" s="4"/>
      <c r="S130" s="4">
        <v>11942.4</v>
      </c>
      <c r="T130" s="4"/>
      <c r="U130" s="4"/>
      <c r="V130" s="4">
        <f t="shared" ref="V130:V193" si="4">SUM(S130:U130)</f>
        <v>11942.4</v>
      </c>
      <c r="W130" s="4">
        <f t="shared" ref="W130:W193" si="5">SUM(Q130:U130)</f>
        <v>11942.4</v>
      </c>
    </row>
    <row r="131" spans="1:23" ht="15" customHeight="1" x14ac:dyDescent="0.3">
      <c r="A131" t="s">
        <v>36</v>
      </c>
      <c r="B131" t="s">
        <v>350</v>
      </c>
      <c r="C131" t="s">
        <v>56</v>
      </c>
      <c r="D131" t="s">
        <v>39</v>
      </c>
      <c r="E131" t="s">
        <v>34</v>
      </c>
      <c r="F131" t="s">
        <v>28</v>
      </c>
      <c r="G131" t="s">
        <v>313</v>
      </c>
      <c r="H131">
        <v>85410</v>
      </c>
      <c r="K131" s="4"/>
      <c r="L131" s="4"/>
      <c r="M131" s="4"/>
      <c r="N131" s="4"/>
      <c r="O131" s="4"/>
      <c r="P131" s="4">
        <f>Table1[[#This Row],[September Revisions (rollover)]]+Table1[[#This Row],[September Revisions (new appropriations)]]</f>
        <v>0</v>
      </c>
      <c r="Q131" s="4"/>
      <c r="R131" s="4"/>
      <c r="S131" s="4">
        <v>11942.4</v>
      </c>
      <c r="T131" s="4"/>
      <c r="U131" s="4"/>
      <c r="V131" s="4">
        <f t="shared" si="4"/>
        <v>11942.4</v>
      </c>
      <c r="W131" s="4">
        <f t="shared" si="5"/>
        <v>11942.4</v>
      </c>
    </row>
    <row r="132" spans="1:23" ht="15" customHeight="1" x14ac:dyDescent="0.3">
      <c r="A132" t="s">
        <v>36</v>
      </c>
      <c r="B132" t="s">
        <v>348</v>
      </c>
      <c r="C132" t="s">
        <v>56</v>
      </c>
      <c r="D132" t="s">
        <v>63</v>
      </c>
      <c r="E132" t="s">
        <v>34</v>
      </c>
      <c r="F132" t="s">
        <v>28</v>
      </c>
      <c r="G132" t="s">
        <v>313</v>
      </c>
      <c r="H132">
        <v>85410</v>
      </c>
      <c r="K132" s="4"/>
      <c r="L132" s="4"/>
      <c r="M132" s="4"/>
      <c r="N132" s="4"/>
      <c r="O132" s="4"/>
      <c r="P132" s="4">
        <f>Table1[[#This Row],[September Revisions (rollover)]]+Table1[[#This Row],[September Revisions (new appropriations)]]</f>
        <v>0</v>
      </c>
      <c r="Q132" s="4"/>
      <c r="R132" s="4"/>
      <c r="S132" s="4">
        <v>26611.200000000001</v>
      </c>
      <c r="T132" s="4"/>
      <c r="U132" s="4"/>
      <c r="V132" s="4">
        <f t="shared" si="4"/>
        <v>26611.200000000001</v>
      </c>
      <c r="W132" s="4">
        <f t="shared" si="5"/>
        <v>26611.200000000001</v>
      </c>
    </row>
    <row r="133" spans="1:23" ht="15" customHeight="1" x14ac:dyDescent="0.3">
      <c r="A133" t="s">
        <v>36</v>
      </c>
      <c r="B133" t="s">
        <v>348</v>
      </c>
      <c r="C133" t="s">
        <v>56</v>
      </c>
      <c r="D133" t="s">
        <v>63</v>
      </c>
      <c r="E133" t="s">
        <v>34</v>
      </c>
      <c r="F133" t="s">
        <v>28</v>
      </c>
      <c r="G133" t="s">
        <v>313</v>
      </c>
      <c r="H133">
        <v>85410</v>
      </c>
      <c r="K133" s="4"/>
      <c r="L133" s="4"/>
      <c r="M133" s="4"/>
      <c r="N133" s="4"/>
      <c r="O133" s="4"/>
      <c r="P133" s="4">
        <f>Table1[[#This Row],[September Revisions (rollover)]]+Table1[[#This Row],[September Revisions (new appropriations)]]</f>
        <v>0</v>
      </c>
      <c r="Q133" s="4"/>
      <c r="R133" s="4"/>
      <c r="S133" s="4">
        <v>26611.200000000001</v>
      </c>
      <c r="T133" s="4"/>
      <c r="U133" s="4"/>
      <c r="V133" s="4">
        <f t="shared" si="4"/>
        <v>26611.200000000001</v>
      </c>
      <c r="W133" s="4">
        <f t="shared" si="5"/>
        <v>26611.200000000001</v>
      </c>
    </row>
    <row r="134" spans="1:23" ht="15" customHeight="1" x14ac:dyDescent="0.3">
      <c r="A134" t="s">
        <v>36</v>
      </c>
      <c r="B134" t="s">
        <v>348</v>
      </c>
      <c r="C134" t="s">
        <v>56</v>
      </c>
      <c r="D134" t="s">
        <v>63</v>
      </c>
      <c r="E134" t="s">
        <v>34</v>
      </c>
      <c r="F134" t="s">
        <v>28</v>
      </c>
      <c r="G134" t="s">
        <v>313</v>
      </c>
      <c r="H134">
        <v>85410</v>
      </c>
      <c r="K134" s="4"/>
      <c r="L134" s="4"/>
      <c r="M134" s="4"/>
      <c r="N134" s="4"/>
      <c r="O134" s="4"/>
      <c r="P134" s="4">
        <f>Table1[[#This Row],[September Revisions (rollover)]]+Table1[[#This Row],[September Revisions (new appropriations)]]</f>
        <v>0</v>
      </c>
      <c r="Q134" s="4"/>
      <c r="R134" s="4"/>
      <c r="S134" s="4">
        <v>26611.200000000001</v>
      </c>
      <c r="T134" s="4"/>
      <c r="U134" s="4"/>
      <c r="V134" s="4">
        <f t="shared" si="4"/>
        <v>26611.200000000001</v>
      </c>
      <c r="W134" s="4">
        <f t="shared" si="5"/>
        <v>26611.200000000001</v>
      </c>
    </row>
    <row r="135" spans="1:23" ht="15" customHeight="1" x14ac:dyDescent="0.3">
      <c r="A135" t="s">
        <v>36</v>
      </c>
      <c r="B135" t="s">
        <v>348</v>
      </c>
      <c r="C135" t="s">
        <v>56</v>
      </c>
      <c r="D135" t="s">
        <v>63</v>
      </c>
      <c r="E135" t="s">
        <v>34</v>
      </c>
      <c r="F135" t="s">
        <v>28</v>
      </c>
      <c r="G135" t="s">
        <v>313</v>
      </c>
      <c r="H135">
        <v>85410</v>
      </c>
      <c r="K135" s="4"/>
      <c r="L135" s="4"/>
      <c r="M135" s="4"/>
      <c r="N135" s="4"/>
      <c r="O135" s="4"/>
      <c r="P135" s="4">
        <f>Table1[[#This Row],[September Revisions (rollover)]]+Table1[[#This Row],[September Revisions (new appropriations)]]</f>
        <v>0</v>
      </c>
      <c r="Q135" s="4"/>
      <c r="R135" s="4"/>
      <c r="S135" s="4">
        <v>26611.200000000001</v>
      </c>
      <c r="T135" s="4"/>
      <c r="U135" s="4"/>
      <c r="V135" s="4">
        <f t="shared" si="4"/>
        <v>26611.200000000001</v>
      </c>
      <c r="W135" s="4">
        <f t="shared" si="5"/>
        <v>26611.200000000001</v>
      </c>
    </row>
    <row r="136" spans="1:23" ht="15" customHeight="1" x14ac:dyDescent="0.3">
      <c r="A136" t="s">
        <v>36</v>
      </c>
      <c r="B136" t="s">
        <v>348</v>
      </c>
      <c r="C136" t="s">
        <v>56</v>
      </c>
      <c r="D136" t="s">
        <v>60</v>
      </c>
      <c r="E136" t="s">
        <v>34</v>
      </c>
      <c r="F136" t="s">
        <v>28</v>
      </c>
      <c r="G136" t="s">
        <v>313</v>
      </c>
      <c r="H136">
        <v>85410</v>
      </c>
      <c r="K136" s="4"/>
      <c r="L136" s="4"/>
      <c r="M136" s="4"/>
      <c r="N136" s="4"/>
      <c r="O136" s="4"/>
      <c r="P136" s="4">
        <f>Table1[[#This Row],[September Revisions (rollover)]]+Table1[[#This Row],[September Revisions (new appropriations)]]</f>
        <v>0</v>
      </c>
      <c r="Q136" s="4"/>
      <c r="R136" s="4"/>
      <c r="S136" s="4">
        <v>26611.200000000001</v>
      </c>
      <c r="T136" s="4"/>
      <c r="U136" s="4"/>
      <c r="V136" s="4">
        <f t="shared" si="4"/>
        <v>26611.200000000001</v>
      </c>
      <c r="W136" s="4">
        <f t="shared" si="5"/>
        <v>26611.200000000001</v>
      </c>
    </row>
    <row r="137" spans="1:23" ht="15" customHeight="1" x14ac:dyDescent="0.3">
      <c r="A137" t="s">
        <v>36</v>
      </c>
      <c r="B137" t="s">
        <v>348</v>
      </c>
      <c r="C137" t="s">
        <v>56</v>
      </c>
      <c r="D137" t="s">
        <v>60</v>
      </c>
      <c r="E137" t="s">
        <v>34</v>
      </c>
      <c r="F137" t="s">
        <v>28</v>
      </c>
      <c r="G137" t="s">
        <v>313</v>
      </c>
      <c r="H137">
        <v>85410</v>
      </c>
      <c r="K137" s="4"/>
      <c r="L137" s="4"/>
      <c r="M137" s="4"/>
      <c r="N137" s="4"/>
      <c r="O137" s="4"/>
      <c r="P137" s="4">
        <f>Table1[[#This Row],[September Revisions (rollover)]]+Table1[[#This Row],[September Revisions (new appropriations)]]</f>
        <v>0</v>
      </c>
      <c r="Q137" s="4"/>
      <c r="R137" s="4"/>
      <c r="S137" s="4">
        <v>26611.200000000001</v>
      </c>
      <c r="T137" s="4"/>
      <c r="U137" s="4"/>
      <c r="V137" s="4">
        <f t="shared" si="4"/>
        <v>26611.200000000001</v>
      </c>
      <c r="W137" s="4">
        <f t="shared" si="5"/>
        <v>26611.200000000001</v>
      </c>
    </row>
    <row r="138" spans="1:23" ht="15" customHeight="1" x14ac:dyDescent="0.3">
      <c r="A138" t="s">
        <v>36</v>
      </c>
      <c r="B138" t="s">
        <v>351</v>
      </c>
      <c r="C138" t="s">
        <v>56</v>
      </c>
      <c r="D138" t="s">
        <v>63</v>
      </c>
      <c r="E138" t="s">
        <v>34</v>
      </c>
      <c r="F138" t="s">
        <v>28</v>
      </c>
      <c r="G138" t="s">
        <v>313</v>
      </c>
      <c r="H138">
        <v>85410</v>
      </c>
      <c r="K138" s="4"/>
      <c r="L138" s="4"/>
      <c r="M138" s="4"/>
      <c r="N138" s="4"/>
      <c r="O138" s="4"/>
      <c r="P138" s="4">
        <f>Table1[[#This Row],[September Revisions (rollover)]]+Table1[[#This Row],[September Revisions (new appropriations)]]</f>
        <v>0</v>
      </c>
      <c r="Q138" s="4"/>
      <c r="R138" s="4"/>
      <c r="S138" s="4">
        <v>739725</v>
      </c>
      <c r="T138" s="4">
        <v>739725</v>
      </c>
      <c r="U138" s="4"/>
      <c r="V138" s="4">
        <f t="shared" si="4"/>
        <v>1479450</v>
      </c>
      <c r="W138" s="4">
        <f t="shared" si="5"/>
        <v>1479450</v>
      </c>
    </row>
    <row r="139" spans="1:23" ht="15" customHeight="1" x14ac:dyDescent="0.3">
      <c r="A139" t="s">
        <v>36</v>
      </c>
      <c r="B139" t="s">
        <v>352</v>
      </c>
      <c r="C139" t="s">
        <v>56</v>
      </c>
      <c r="D139" t="s">
        <v>63</v>
      </c>
      <c r="E139" t="s">
        <v>34</v>
      </c>
      <c r="F139" t="s">
        <v>28</v>
      </c>
      <c r="G139" t="s">
        <v>313</v>
      </c>
      <c r="H139">
        <v>85410</v>
      </c>
      <c r="K139" s="4"/>
      <c r="L139" s="4"/>
      <c r="M139" s="4"/>
      <c r="N139" s="4"/>
      <c r="O139" s="4"/>
      <c r="P139" s="4">
        <f>Table1[[#This Row],[September Revisions (rollover)]]+Table1[[#This Row],[September Revisions (new appropriations)]]</f>
        <v>0</v>
      </c>
      <c r="Q139" s="4"/>
      <c r="R139" s="4"/>
      <c r="S139" s="4"/>
      <c r="T139" s="4">
        <v>58368</v>
      </c>
      <c r="U139" s="4"/>
      <c r="V139" s="4">
        <f t="shared" si="4"/>
        <v>58368</v>
      </c>
      <c r="W139" s="4">
        <f t="shared" si="5"/>
        <v>58368</v>
      </c>
    </row>
    <row r="140" spans="1:23" ht="15" customHeight="1" x14ac:dyDescent="0.3">
      <c r="A140" t="s">
        <v>36</v>
      </c>
      <c r="B140" t="s">
        <v>353</v>
      </c>
      <c r="C140" t="s">
        <v>56</v>
      </c>
      <c r="D140" t="s">
        <v>60</v>
      </c>
      <c r="E140" t="s">
        <v>34</v>
      </c>
      <c r="F140" t="s">
        <v>28</v>
      </c>
      <c r="G140" t="s">
        <v>313</v>
      </c>
      <c r="H140">
        <v>85410</v>
      </c>
      <c r="K140" s="4"/>
      <c r="L140" s="4"/>
      <c r="M140" s="4"/>
      <c r="N140" s="4"/>
      <c r="O140" s="4"/>
      <c r="P140" s="4">
        <f>Table1[[#This Row],[September Revisions (rollover)]]+Table1[[#This Row],[September Revisions (new appropriations)]]</f>
        <v>0</v>
      </c>
      <c r="Q140" s="4"/>
      <c r="R140" s="4"/>
      <c r="S140" s="4"/>
      <c r="T140" s="4">
        <v>79332</v>
      </c>
      <c r="U140" s="4"/>
      <c r="V140" s="4">
        <f t="shared" si="4"/>
        <v>79332</v>
      </c>
      <c r="W140" s="4">
        <f t="shared" si="5"/>
        <v>79332</v>
      </c>
    </row>
    <row r="141" spans="1:23" ht="15" customHeight="1" x14ac:dyDescent="0.3">
      <c r="A141" t="s">
        <v>36</v>
      </c>
      <c r="B141" t="s">
        <v>354</v>
      </c>
      <c r="C141" t="s">
        <v>56</v>
      </c>
      <c r="D141" t="s">
        <v>60</v>
      </c>
      <c r="E141" t="s">
        <v>34</v>
      </c>
      <c r="F141" t="s">
        <v>28</v>
      </c>
      <c r="G141" t="s">
        <v>313</v>
      </c>
      <c r="H141">
        <v>85410</v>
      </c>
      <c r="K141" s="4"/>
      <c r="L141" s="4"/>
      <c r="M141" s="4"/>
      <c r="N141" s="4"/>
      <c r="O141" s="4"/>
      <c r="P141" s="4">
        <f>Table1[[#This Row],[September Revisions (rollover)]]+Table1[[#This Row],[September Revisions (new appropriations)]]</f>
        <v>0</v>
      </c>
      <c r="Q141" s="4"/>
      <c r="R141" s="4"/>
      <c r="S141" s="4"/>
      <c r="T141" s="4">
        <v>5071.2</v>
      </c>
      <c r="U141" s="4"/>
      <c r="V141" s="4">
        <f t="shared" si="4"/>
        <v>5071.2</v>
      </c>
      <c r="W141" s="4">
        <f t="shared" si="5"/>
        <v>5071.2</v>
      </c>
    </row>
    <row r="142" spans="1:23" ht="15" customHeight="1" x14ac:dyDescent="0.3">
      <c r="A142" t="s">
        <v>36</v>
      </c>
      <c r="B142" t="s">
        <v>355</v>
      </c>
      <c r="C142" t="s">
        <v>56</v>
      </c>
      <c r="D142" t="s">
        <v>39</v>
      </c>
      <c r="E142" t="s">
        <v>34</v>
      </c>
      <c r="F142" t="s">
        <v>28</v>
      </c>
      <c r="G142" t="s">
        <v>313</v>
      </c>
      <c r="H142">
        <v>85410</v>
      </c>
      <c r="K142" s="4"/>
      <c r="L142" s="4"/>
      <c r="M142" s="4"/>
      <c r="N142" s="4"/>
      <c r="O142" s="4"/>
      <c r="P142" s="4">
        <f>Table1[[#This Row],[September Revisions (rollover)]]+Table1[[#This Row],[September Revisions (new appropriations)]]</f>
        <v>0</v>
      </c>
      <c r="Q142" s="4"/>
      <c r="R142" s="4"/>
      <c r="S142" s="4"/>
      <c r="T142" s="4">
        <v>24216</v>
      </c>
      <c r="U142" s="4"/>
      <c r="V142" s="4">
        <f t="shared" si="4"/>
        <v>24216</v>
      </c>
      <c r="W142" s="4">
        <f t="shared" si="5"/>
        <v>24216</v>
      </c>
    </row>
    <row r="143" spans="1:23" ht="15" customHeight="1" x14ac:dyDescent="0.3">
      <c r="A143" t="s">
        <v>36</v>
      </c>
      <c r="B143" t="s">
        <v>355</v>
      </c>
      <c r="C143" t="s">
        <v>56</v>
      </c>
      <c r="D143" t="s">
        <v>39</v>
      </c>
      <c r="E143" t="s">
        <v>34</v>
      </c>
      <c r="F143" t="s">
        <v>28</v>
      </c>
      <c r="G143" t="s">
        <v>313</v>
      </c>
      <c r="H143">
        <v>85410</v>
      </c>
      <c r="K143" s="4"/>
      <c r="L143" s="4"/>
      <c r="M143" s="4"/>
      <c r="N143" s="4"/>
      <c r="O143" s="4"/>
      <c r="P143" s="4">
        <f>Table1[[#This Row],[September Revisions (rollover)]]+Table1[[#This Row],[September Revisions (new appropriations)]]</f>
        <v>0</v>
      </c>
      <c r="Q143" s="4"/>
      <c r="R143" s="4"/>
      <c r="S143" s="4"/>
      <c r="T143" s="4">
        <v>24216</v>
      </c>
      <c r="U143" s="4"/>
      <c r="V143" s="4">
        <f t="shared" si="4"/>
        <v>24216</v>
      </c>
      <c r="W143" s="4">
        <f t="shared" si="5"/>
        <v>24216</v>
      </c>
    </row>
    <row r="144" spans="1:23" ht="15" customHeight="1" x14ac:dyDescent="0.3">
      <c r="A144" t="s">
        <v>36</v>
      </c>
      <c r="B144" t="s">
        <v>355</v>
      </c>
      <c r="C144" t="s">
        <v>56</v>
      </c>
      <c r="D144" t="s">
        <v>39</v>
      </c>
      <c r="E144" t="s">
        <v>34</v>
      </c>
      <c r="F144" t="s">
        <v>28</v>
      </c>
      <c r="G144" t="s">
        <v>313</v>
      </c>
      <c r="H144">
        <v>85410</v>
      </c>
      <c r="K144" s="4"/>
      <c r="L144" s="4"/>
      <c r="M144" s="4"/>
      <c r="N144" s="4"/>
      <c r="O144" s="4"/>
      <c r="P144" s="4">
        <f>Table1[[#This Row],[September Revisions (rollover)]]+Table1[[#This Row],[September Revisions (new appropriations)]]</f>
        <v>0</v>
      </c>
      <c r="Q144" s="4"/>
      <c r="R144" s="4"/>
      <c r="S144" s="4"/>
      <c r="T144" s="4">
        <v>24216</v>
      </c>
      <c r="U144" s="4"/>
      <c r="V144" s="4">
        <f t="shared" si="4"/>
        <v>24216</v>
      </c>
      <c r="W144" s="4">
        <f t="shared" si="5"/>
        <v>24216</v>
      </c>
    </row>
    <row r="145" spans="1:23" ht="15" customHeight="1" x14ac:dyDescent="0.3">
      <c r="A145" t="s">
        <v>36</v>
      </c>
      <c r="B145" t="s">
        <v>355</v>
      </c>
      <c r="C145" t="s">
        <v>56</v>
      </c>
      <c r="D145" t="s">
        <v>39</v>
      </c>
      <c r="E145" t="s">
        <v>34</v>
      </c>
      <c r="F145" t="s">
        <v>28</v>
      </c>
      <c r="G145" t="s">
        <v>313</v>
      </c>
      <c r="H145">
        <v>85410</v>
      </c>
      <c r="K145" s="4"/>
      <c r="L145" s="4"/>
      <c r="M145" s="4"/>
      <c r="N145" s="4"/>
      <c r="O145" s="4"/>
      <c r="P145" s="4">
        <f>Table1[[#This Row],[September Revisions (rollover)]]+Table1[[#This Row],[September Revisions (new appropriations)]]</f>
        <v>0</v>
      </c>
      <c r="Q145" s="4"/>
      <c r="R145" s="4"/>
      <c r="S145" s="4"/>
      <c r="T145" s="4">
        <v>24216</v>
      </c>
      <c r="U145" s="4"/>
      <c r="V145" s="4">
        <f t="shared" si="4"/>
        <v>24216</v>
      </c>
      <c r="W145" s="4">
        <f t="shared" si="5"/>
        <v>24216</v>
      </c>
    </row>
    <row r="146" spans="1:23" ht="15" customHeight="1" x14ac:dyDescent="0.3">
      <c r="A146" t="s">
        <v>36</v>
      </c>
      <c r="B146" t="s">
        <v>356</v>
      </c>
      <c r="C146" t="s">
        <v>56</v>
      </c>
      <c r="D146" t="s">
        <v>39</v>
      </c>
      <c r="E146" t="s">
        <v>34</v>
      </c>
      <c r="F146" t="s">
        <v>28</v>
      </c>
      <c r="G146" t="s">
        <v>313</v>
      </c>
      <c r="H146">
        <v>85410</v>
      </c>
      <c r="K146" s="4"/>
      <c r="L146" s="4"/>
      <c r="M146" s="4"/>
      <c r="N146" s="4"/>
      <c r="O146" s="4"/>
      <c r="P146" s="4">
        <f>Table1[[#This Row],[September Revisions (rollover)]]+Table1[[#This Row],[September Revisions (new appropriations)]]</f>
        <v>0</v>
      </c>
      <c r="Q146" s="4"/>
      <c r="R146" s="4"/>
      <c r="S146" s="4"/>
      <c r="T146" s="4">
        <v>16543.2</v>
      </c>
      <c r="U146" s="4"/>
      <c r="V146" s="4">
        <f t="shared" si="4"/>
        <v>16543.2</v>
      </c>
      <c r="W146" s="4">
        <f t="shared" si="5"/>
        <v>16543.2</v>
      </c>
    </row>
    <row r="147" spans="1:23" ht="15" customHeight="1" x14ac:dyDescent="0.3">
      <c r="A147" t="s">
        <v>36</v>
      </c>
      <c r="B147" t="s">
        <v>356</v>
      </c>
      <c r="C147" t="s">
        <v>56</v>
      </c>
      <c r="D147" t="s">
        <v>39</v>
      </c>
      <c r="E147" t="s">
        <v>34</v>
      </c>
      <c r="F147" t="s">
        <v>28</v>
      </c>
      <c r="G147" t="s">
        <v>313</v>
      </c>
      <c r="H147">
        <v>85410</v>
      </c>
      <c r="K147" s="4"/>
      <c r="L147" s="4"/>
      <c r="M147" s="4"/>
      <c r="N147" s="4"/>
      <c r="O147" s="4"/>
      <c r="P147" s="4">
        <f>Table1[[#This Row],[September Revisions (rollover)]]+Table1[[#This Row],[September Revisions (new appropriations)]]</f>
        <v>0</v>
      </c>
      <c r="Q147" s="4"/>
      <c r="R147" s="4"/>
      <c r="S147" s="4"/>
      <c r="T147" s="4">
        <v>16543.2</v>
      </c>
      <c r="U147" s="4"/>
      <c r="V147" s="4">
        <f t="shared" si="4"/>
        <v>16543.2</v>
      </c>
      <c r="W147" s="4">
        <f t="shared" si="5"/>
        <v>16543.2</v>
      </c>
    </row>
    <row r="148" spans="1:23" ht="15" customHeight="1" x14ac:dyDescent="0.3">
      <c r="A148" t="s">
        <v>36</v>
      </c>
      <c r="B148" t="s">
        <v>356</v>
      </c>
      <c r="C148" t="s">
        <v>56</v>
      </c>
      <c r="D148" t="s">
        <v>39</v>
      </c>
      <c r="E148" t="s">
        <v>34</v>
      </c>
      <c r="F148" t="s">
        <v>28</v>
      </c>
      <c r="G148" t="s">
        <v>313</v>
      </c>
      <c r="H148">
        <v>85410</v>
      </c>
      <c r="K148" s="4"/>
      <c r="L148" s="4"/>
      <c r="M148" s="4"/>
      <c r="N148" s="4"/>
      <c r="O148" s="4"/>
      <c r="P148" s="4">
        <f>Table1[[#This Row],[September Revisions (rollover)]]+Table1[[#This Row],[September Revisions (new appropriations)]]</f>
        <v>0</v>
      </c>
      <c r="Q148" s="4"/>
      <c r="R148" s="4"/>
      <c r="S148" s="4"/>
      <c r="T148" s="4">
        <v>16543.2</v>
      </c>
      <c r="U148" s="4"/>
      <c r="V148" s="4">
        <f t="shared" si="4"/>
        <v>16543.2</v>
      </c>
      <c r="W148" s="4">
        <f t="shared" si="5"/>
        <v>16543.2</v>
      </c>
    </row>
    <row r="149" spans="1:23" ht="15" customHeight="1" x14ac:dyDescent="0.3">
      <c r="A149" t="s">
        <v>36</v>
      </c>
      <c r="B149" t="s">
        <v>356</v>
      </c>
      <c r="C149" t="s">
        <v>56</v>
      </c>
      <c r="D149" t="s">
        <v>39</v>
      </c>
      <c r="E149" t="s">
        <v>34</v>
      </c>
      <c r="F149" t="s">
        <v>28</v>
      </c>
      <c r="G149" t="s">
        <v>313</v>
      </c>
      <c r="H149">
        <v>85410</v>
      </c>
      <c r="K149" s="4"/>
      <c r="L149" s="4"/>
      <c r="M149" s="4"/>
      <c r="N149" s="4"/>
      <c r="O149" s="4"/>
      <c r="P149" s="4">
        <f>Table1[[#This Row],[September Revisions (rollover)]]+Table1[[#This Row],[September Revisions (new appropriations)]]</f>
        <v>0</v>
      </c>
      <c r="Q149" s="4"/>
      <c r="R149" s="4"/>
      <c r="S149" s="4"/>
      <c r="T149" s="4">
        <v>16543.2</v>
      </c>
      <c r="U149" s="4"/>
      <c r="V149" s="4">
        <f t="shared" si="4"/>
        <v>16543.2</v>
      </c>
      <c r="W149" s="4">
        <f t="shared" si="5"/>
        <v>16543.2</v>
      </c>
    </row>
    <row r="150" spans="1:23" ht="15" customHeight="1" x14ac:dyDescent="0.3">
      <c r="A150" t="s">
        <v>36</v>
      </c>
      <c r="B150" t="s">
        <v>356</v>
      </c>
      <c r="C150" t="s">
        <v>56</v>
      </c>
      <c r="D150" t="s">
        <v>39</v>
      </c>
      <c r="E150" t="s">
        <v>34</v>
      </c>
      <c r="F150" t="s">
        <v>28</v>
      </c>
      <c r="G150" t="s">
        <v>313</v>
      </c>
      <c r="H150">
        <v>85410</v>
      </c>
      <c r="K150" s="4"/>
      <c r="L150" s="4"/>
      <c r="M150" s="4"/>
      <c r="N150" s="4"/>
      <c r="O150" s="4"/>
      <c r="P150" s="4">
        <f>Table1[[#This Row],[September Revisions (rollover)]]+Table1[[#This Row],[September Revisions (new appropriations)]]</f>
        <v>0</v>
      </c>
      <c r="Q150" s="4"/>
      <c r="R150" s="4"/>
      <c r="S150" s="4"/>
      <c r="T150" s="4">
        <v>16543.2</v>
      </c>
      <c r="U150" s="4"/>
      <c r="V150" s="4">
        <f t="shared" si="4"/>
        <v>16543.2</v>
      </c>
      <c r="W150" s="4">
        <f t="shared" si="5"/>
        <v>16543.2</v>
      </c>
    </row>
    <row r="151" spans="1:23" ht="15" customHeight="1" x14ac:dyDescent="0.3">
      <c r="A151" t="s">
        <v>36</v>
      </c>
      <c r="B151" t="s">
        <v>356</v>
      </c>
      <c r="C151" t="s">
        <v>56</v>
      </c>
      <c r="D151" t="s">
        <v>39</v>
      </c>
      <c r="E151" t="s">
        <v>34</v>
      </c>
      <c r="F151" t="s">
        <v>28</v>
      </c>
      <c r="G151" t="s">
        <v>313</v>
      </c>
      <c r="H151">
        <v>85410</v>
      </c>
      <c r="K151" s="4"/>
      <c r="L151" s="4"/>
      <c r="M151" s="4"/>
      <c r="N151" s="4"/>
      <c r="O151" s="4"/>
      <c r="P151" s="4">
        <f>Table1[[#This Row],[September Revisions (rollover)]]+Table1[[#This Row],[September Revisions (new appropriations)]]</f>
        <v>0</v>
      </c>
      <c r="Q151" s="4"/>
      <c r="R151" s="4"/>
      <c r="S151" s="4"/>
      <c r="T151" s="4">
        <v>16543.2</v>
      </c>
      <c r="U151" s="4"/>
      <c r="V151" s="4">
        <f t="shared" si="4"/>
        <v>16543.2</v>
      </c>
      <c r="W151" s="4">
        <f t="shared" si="5"/>
        <v>16543.2</v>
      </c>
    </row>
    <row r="152" spans="1:23" ht="15" customHeight="1" x14ac:dyDescent="0.3">
      <c r="A152" t="s">
        <v>36</v>
      </c>
      <c r="B152" t="s">
        <v>357</v>
      </c>
      <c r="C152" t="s">
        <v>56</v>
      </c>
      <c r="D152" t="s">
        <v>60</v>
      </c>
      <c r="E152" t="s">
        <v>34</v>
      </c>
      <c r="F152" t="s">
        <v>28</v>
      </c>
      <c r="G152" t="s">
        <v>313</v>
      </c>
      <c r="H152">
        <v>85410</v>
      </c>
      <c r="K152" s="4"/>
      <c r="L152" s="4"/>
      <c r="M152" s="4"/>
      <c r="N152" s="4"/>
      <c r="O152" s="4"/>
      <c r="P152" s="4">
        <f>Table1[[#This Row],[September Revisions (rollover)]]+Table1[[#This Row],[September Revisions (new appropriations)]]</f>
        <v>0</v>
      </c>
      <c r="Q152" s="4"/>
      <c r="R152" s="4"/>
      <c r="S152" s="4"/>
      <c r="T152" s="4">
        <v>11628</v>
      </c>
      <c r="U152" s="4"/>
      <c r="V152" s="4">
        <f t="shared" si="4"/>
        <v>11628</v>
      </c>
      <c r="W152" s="4">
        <f t="shared" si="5"/>
        <v>11628</v>
      </c>
    </row>
    <row r="153" spans="1:23" ht="15" customHeight="1" x14ac:dyDescent="0.3">
      <c r="A153" t="s">
        <v>36</v>
      </c>
      <c r="B153" t="s">
        <v>357</v>
      </c>
      <c r="C153" t="s">
        <v>56</v>
      </c>
      <c r="D153" t="s">
        <v>60</v>
      </c>
      <c r="E153" t="s">
        <v>34</v>
      </c>
      <c r="F153" t="s">
        <v>28</v>
      </c>
      <c r="G153" t="s">
        <v>313</v>
      </c>
      <c r="H153">
        <v>85410</v>
      </c>
      <c r="K153" s="4"/>
      <c r="L153" s="4"/>
      <c r="M153" s="4"/>
      <c r="N153" s="4"/>
      <c r="O153" s="4"/>
      <c r="P153" s="4">
        <f>Table1[[#This Row],[September Revisions (rollover)]]+Table1[[#This Row],[September Revisions (new appropriations)]]</f>
        <v>0</v>
      </c>
      <c r="Q153" s="4"/>
      <c r="R153" s="4"/>
      <c r="S153" s="4"/>
      <c r="T153" s="4">
        <v>11628</v>
      </c>
      <c r="U153" s="4"/>
      <c r="V153" s="4">
        <f t="shared" si="4"/>
        <v>11628</v>
      </c>
      <c r="W153" s="4">
        <f t="shared" si="5"/>
        <v>11628</v>
      </c>
    </row>
    <row r="154" spans="1:23" ht="15" customHeight="1" x14ac:dyDescent="0.3">
      <c r="A154" t="s">
        <v>36</v>
      </c>
      <c r="B154" t="s">
        <v>358</v>
      </c>
      <c r="C154" t="s">
        <v>56</v>
      </c>
      <c r="D154" t="s">
        <v>39</v>
      </c>
      <c r="E154" t="s">
        <v>34</v>
      </c>
      <c r="F154" t="s">
        <v>28</v>
      </c>
      <c r="G154" t="s">
        <v>313</v>
      </c>
      <c r="H154">
        <v>85410</v>
      </c>
      <c r="K154" s="4"/>
      <c r="L154" s="4"/>
      <c r="M154" s="4"/>
      <c r="N154" s="4"/>
      <c r="O154" s="4"/>
      <c r="P154" s="4">
        <f>Table1[[#This Row],[September Revisions (rollover)]]+Table1[[#This Row],[September Revisions (new appropriations)]]</f>
        <v>0</v>
      </c>
      <c r="Q154" s="4"/>
      <c r="R154" s="4"/>
      <c r="S154" s="4"/>
      <c r="T154" s="4"/>
      <c r="U154" s="4">
        <v>19833.599999999999</v>
      </c>
      <c r="V154" s="4">
        <f t="shared" si="4"/>
        <v>19833.599999999999</v>
      </c>
      <c r="W154" s="4">
        <f t="shared" si="5"/>
        <v>19833.599999999999</v>
      </c>
    </row>
    <row r="155" spans="1:23" ht="15" customHeight="1" x14ac:dyDescent="0.3">
      <c r="A155" t="s">
        <v>36</v>
      </c>
      <c r="B155" t="s">
        <v>359</v>
      </c>
      <c r="C155" t="s">
        <v>56</v>
      </c>
      <c r="D155" t="s">
        <v>39</v>
      </c>
      <c r="E155" t="s">
        <v>34</v>
      </c>
      <c r="F155" t="s">
        <v>28</v>
      </c>
      <c r="G155" t="s">
        <v>313</v>
      </c>
      <c r="H155">
        <v>85410</v>
      </c>
      <c r="K155" s="4"/>
      <c r="L155" s="4"/>
      <c r="M155" s="4"/>
      <c r="N155" s="4"/>
      <c r="O155" s="4"/>
      <c r="P155" s="4">
        <f>Table1[[#This Row],[September Revisions (rollover)]]+Table1[[#This Row],[September Revisions (new appropriations)]]</f>
        <v>0</v>
      </c>
      <c r="Q155" s="4"/>
      <c r="R155" s="4"/>
      <c r="S155" s="4"/>
      <c r="T155" s="4"/>
      <c r="U155" s="4">
        <v>13550.4</v>
      </c>
      <c r="V155" s="4">
        <f t="shared" si="4"/>
        <v>13550.4</v>
      </c>
      <c r="W155" s="4">
        <f t="shared" si="5"/>
        <v>13550.4</v>
      </c>
    </row>
    <row r="156" spans="1:23" ht="15" customHeight="1" x14ac:dyDescent="0.3">
      <c r="A156" t="s">
        <v>36</v>
      </c>
      <c r="B156" t="s">
        <v>360</v>
      </c>
      <c r="C156" t="s">
        <v>56</v>
      </c>
      <c r="D156" t="s">
        <v>39</v>
      </c>
      <c r="E156" t="s">
        <v>34</v>
      </c>
      <c r="F156" t="s">
        <v>28</v>
      </c>
      <c r="G156" t="s">
        <v>313</v>
      </c>
      <c r="H156">
        <v>85410</v>
      </c>
      <c r="K156" s="4"/>
      <c r="L156" s="4"/>
      <c r="M156" s="4"/>
      <c r="N156" s="4"/>
      <c r="O156" s="4"/>
      <c r="P156" s="4">
        <f>Table1[[#This Row],[September Revisions (rollover)]]+Table1[[#This Row],[September Revisions (new appropriations)]]</f>
        <v>0</v>
      </c>
      <c r="Q156" s="4"/>
      <c r="R156" s="4"/>
      <c r="S156" s="4"/>
      <c r="T156" s="4"/>
      <c r="U156" s="4">
        <v>6919.2</v>
      </c>
      <c r="V156" s="4">
        <f t="shared" si="4"/>
        <v>6919.2</v>
      </c>
      <c r="W156" s="4">
        <f t="shared" si="5"/>
        <v>6919.2</v>
      </c>
    </row>
    <row r="157" spans="1:23" ht="15" customHeight="1" x14ac:dyDescent="0.3">
      <c r="A157" t="s">
        <v>36</v>
      </c>
      <c r="B157" t="s">
        <v>360</v>
      </c>
      <c r="C157" t="s">
        <v>56</v>
      </c>
      <c r="D157" t="s">
        <v>39</v>
      </c>
      <c r="E157" t="s">
        <v>34</v>
      </c>
      <c r="F157" t="s">
        <v>28</v>
      </c>
      <c r="G157" t="s">
        <v>313</v>
      </c>
      <c r="H157">
        <v>85410</v>
      </c>
      <c r="K157" s="4"/>
      <c r="L157" s="4"/>
      <c r="M157" s="4"/>
      <c r="N157" s="4"/>
      <c r="O157" s="4"/>
      <c r="P157" s="4">
        <f>Table1[[#This Row],[September Revisions (rollover)]]+Table1[[#This Row],[September Revisions (new appropriations)]]</f>
        <v>0</v>
      </c>
      <c r="Q157" s="4"/>
      <c r="R157" s="4"/>
      <c r="S157" s="4"/>
      <c r="T157" s="4"/>
      <c r="U157" s="4">
        <v>6919.2</v>
      </c>
      <c r="V157" s="4">
        <f t="shared" si="4"/>
        <v>6919.2</v>
      </c>
      <c r="W157" s="4">
        <f t="shared" si="5"/>
        <v>6919.2</v>
      </c>
    </row>
    <row r="158" spans="1:23" ht="15" customHeight="1" x14ac:dyDescent="0.3">
      <c r="A158" t="s">
        <v>36</v>
      </c>
      <c r="B158" t="s">
        <v>361</v>
      </c>
      <c r="C158" t="s">
        <v>56</v>
      </c>
      <c r="D158" t="s">
        <v>39</v>
      </c>
      <c r="E158" t="s">
        <v>34</v>
      </c>
      <c r="F158" t="s">
        <v>28</v>
      </c>
      <c r="G158" t="s">
        <v>313</v>
      </c>
      <c r="H158">
        <v>85410</v>
      </c>
      <c r="K158" s="4"/>
      <c r="L158" s="4"/>
      <c r="M158" s="4"/>
      <c r="N158" s="4"/>
      <c r="O158" s="4"/>
      <c r="P158" s="4">
        <f>Table1[[#This Row],[September Revisions (rollover)]]+Table1[[#This Row],[September Revisions (new appropriations)]]</f>
        <v>0</v>
      </c>
      <c r="Q158" s="4"/>
      <c r="R158" s="4"/>
      <c r="S158" s="4"/>
      <c r="T158" s="4"/>
      <c r="U158" s="4">
        <v>373653.6</v>
      </c>
      <c r="V158" s="4">
        <f t="shared" si="4"/>
        <v>373653.6</v>
      </c>
      <c r="W158" s="4">
        <f t="shared" si="5"/>
        <v>373653.6</v>
      </c>
    </row>
    <row r="159" spans="1:23" ht="15" customHeight="1" x14ac:dyDescent="0.3">
      <c r="A159" t="s">
        <v>36</v>
      </c>
      <c r="B159" t="s">
        <v>361</v>
      </c>
      <c r="C159" t="s">
        <v>56</v>
      </c>
      <c r="D159" t="s">
        <v>39</v>
      </c>
      <c r="E159" t="s">
        <v>34</v>
      </c>
      <c r="F159" t="s">
        <v>28</v>
      </c>
      <c r="G159" t="s">
        <v>313</v>
      </c>
      <c r="H159">
        <v>85410</v>
      </c>
      <c r="K159" s="4"/>
      <c r="L159" s="4"/>
      <c r="M159" s="4"/>
      <c r="N159" s="4"/>
      <c r="O159" s="4"/>
      <c r="P159" s="4">
        <f>Table1[[#This Row],[September Revisions (rollover)]]+Table1[[#This Row],[September Revisions (new appropriations)]]</f>
        <v>0</v>
      </c>
      <c r="Q159" s="4"/>
      <c r="R159" s="4"/>
      <c r="S159" s="4"/>
      <c r="T159" s="4"/>
      <c r="U159" s="4">
        <v>373653.6</v>
      </c>
      <c r="V159" s="4">
        <f t="shared" si="4"/>
        <v>373653.6</v>
      </c>
      <c r="W159" s="4">
        <f t="shared" si="5"/>
        <v>373653.6</v>
      </c>
    </row>
    <row r="160" spans="1:23" ht="15" customHeight="1" x14ac:dyDescent="0.3">
      <c r="A160" t="s">
        <v>36</v>
      </c>
      <c r="B160" t="s">
        <v>361</v>
      </c>
      <c r="C160" t="s">
        <v>56</v>
      </c>
      <c r="D160" t="s">
        <v>39</v>
      </c>
      <c r="E160" t="s">
        <v>34</v>
      </c>
      <c r="F160" t="s">
        <v>28</v>
      </c>
      <c r="G160" t="s">
        <v>313</v>
      </c>
      <c r="H160">
        <v>85410</v>
      </c>
      <c r="K160" s="4"/>
      <c r="L160" s="4"/>
      <c r="M160" s="4"/>
      <c r="N160" s="4"/>
      <c r="O160" s="4"/>
      <c r="P160" s="4">
        <f>Table1[[#This Row],[September Revisions (rollover)]]+Table1[[#This Row],[September Revisions (new appropriations)]]</f>
        <v>0</v>
      </c>
      <c r="Q160" s="4"/>
      <c r="R160" s="4"/>
      <c r="S160" s="4"/>
      <c r="T160" s="4"/>
      <c r="U160" s="4">
        <v>373653.6</v>
      </c>
      <c r="V160" s="4">
        <f t="shared" si="4"/>
        <v>373653.6</v>
      </c>
      <c r="W160" s="4">
        <f t="shared" si="5"/>
        <v>373653.6</v>
      </c>
    </row>
    <row r="161" spans="1:23" ht="15" customHeight="1" x14ac:dyDescent="0.3">
      <c r="A161" t="s">
        <v>36</v>
      </c>
      <c r="B161" t="s">
        <v>362</v>
      </c>
      <c r="C161" t="s">
        <v>56</v>
      </c>
      <c r="D161" t="s">
        <v>363</v>
      </c>
      <c r="E161" t="s">
        <v>34</v>
      </c>
      <c r="F161" t="s">
        <v>28</v>
      </c>
      <c r="G161" t="s">
        <v>313</v>
      </c>
      <c r="H161">
        <v>85410</v>
      </c>
      <c r="K161" s="4"/>
      <c r="L161" s="4"/>
      <c r="M161" s="4"/>
      <c r="N161" s="4"/>
      <c r="O161" s="4"/>
      <c r="P161" s="4">
        <f>Table1[[#This Row],[September Revisions (rollover)]]+Table1[[#This Row],[September Revisions (new appropriations)]]</f>
        <v>0</v>
      </c>
      <c r="Q161" s="4"/>
      <c r="R161" s="4"/>
      <c r="S161" s="4"/>
      <c r="T161" s="4"/>
      <c r="U161" s="4">
        <v>47772</v>
      </c>
      <c r="V161" s="4">
        <f t="shared" si="4"/>
        <v>47772</v>
      </c>
      <c r="W161" s="4">
        <f t="shared" si="5"/>
        <v>47772</v>
      </c>
    </row>
    <row r="162" spans="1:23" ht="15" customHeight="1" x14ac:dyDescent="0.3">
      <c r="A162" t="s">
        <v>36</v>
      </c>
      <c r="B162" t="s">
        <v>364</v>
      </c>
      <c r="C162" t="s">
        <v>56</v>
      </c>
      <c r="D162" t="s">
        <v>43</v>
      </c>
      <c r="E162" t="s">
        <v>27</v>
      </c>
      <c r="F162" t="s">
        <v>28</v>
      </c>
      <c r="G162" t="s">
        <v>313</v>
      </c>
      <c r="H162">
        <v>85410</v>
      </c>
      <c r="K162" s="4"/>
      <c r="L162" s="4"/>
      <c r="M162" s="4"/>
      <c r="N162" s="4"/>
      <c r="O162" s="4"/>
      <c r="P162" s="4">
        <f>Table1[[#This Row],[September Revisions (rollover)]]+Table1[[#This Row],[September Revisions (new appropriations)]]</f>
        <v>0</v>
      </c>
      <c r="Q162" s="4"/>
      <c r="R162" s="4"/>
      <c r="S162" s="4">
        <v>18516</v>
      </c>
      <c r="T162" s="4"/>
      <c r="U162" s="4"/>
      <c r="V162" s="4">
        <f t="shared" si="4"/>
        <v>18516</v>
      </c>
      <c r="W162" s="4">
        <f t="shared" si="5"/>
        <v>18516</v>
      </c>
    </row>
    <row r="163" spans="1:23" ht="15" customHeight="1" x14ac:dyDescent="0.3">
      <c r="A163" t="s">
        <v>36</v>
      </c>
      <c r="B163" t="s">
        <v>365</v>
      </c>
      <c r="C163" t="s">
        <v>56</v>
      </c>
      <c r="D163" t="s">
        <v>243</v>
      </c>
      <c r="E163" t="s">
        <v>34</v>
      </c>
      <c r="F163" t="s">
        <v>28</v>
      </c>
      <c r="G163" t="s">
        <v>313</v>
      </c>
      <c r="H163">
        <v>85410</v>
      </c>
      <c r="K163" s="4"/>
      <c r="L163" s="4"/>
      <c r="M163" s="4"/>
      <c r="N163" s="4"/>
      <c r="O163" s="4"/>
      <c r="P163" s="4">
        <f>Table1[[#This Row],[September Revisions (rollover)]]+Table1[[#This Row],[September Revisions (new appropriations)]]</f>
        <v>0</v>
      </c>
      <c r="Q163" s="4"/>
      <c r="R163" s="4"/>
      <c r="S163" s="4">
        <v>11373.6</v>
      </c>
      <c r="T163" s="4"/>
      <c r="U163" s="4"/>
      <c r="V163" s="4">
        <f t="shared" si="4"/>
        <v>11373.6</v>
      </c>
      <c r="W163" s="4">
        <f t="shared" si="5"/>
        <v>11373.6</v>
      </c>
    </row>
    <row r="164" spans="1:23" ht="15" customHeight="1" x14ac:dyDescent="0.3">
      <c r="A164" t="s">
        <v>36</v>
      </c>
      <c r="B164" t="s">
        <v>366</v>
      </c>
      <c r="C164" t="s">
        <v>56</v>
      </c>
      <c r="D164" t="s">
        <v>255</v>
      </c>
      <c r="E164" t="s">
        <v>256</v>
      </c>
      <c r="F164" t="s">
        <v>28</v>
      </c>
      <c r="G164" t="s">
        <v>313</v>
      </c>
      <c r="H164">
        <v>85410</v>
      </c>
      <c r="K164" s="4"/>
      <c r="L164" s="4"/>
      <c r="M164" s="4"/>
      <c r="N164" s="4"/>
      <c r="O164" s="4"/>
      <c r="P164" s="4">
        <f>Table1[[#This Row],[September Revisions (rollover)]]+Table1[[#This Row],[September Revisions (new appropriations)]]</f>
        <v>0</v>
      </c>
      <c r="Q164" s="4"/>
      <c r="R164" s="4"/>
      <c r="S164" s="4">
        <v>6304.8</v>
      </c>
      <c r="T164" s="4"/>
      <c r="U164" s="4"/>
      <c r="V164" s="4">
        <f t="shared" si="4"/>
        <v>6304.8</v>
      </c>
      <c r="W164" s="4">
        <f t="shared" si="5"/>
        <v>6304.8</v>
      </c>
    </row>
    <row r="165" spans="1:23" ht="15" customHeight="1" x14ac:dyDescent="0.3">
      <c r="A165" t="s">
        <v>36</v>
      </c>
      <c r="B165" t="s">
        <v>366</v>
      </c>
      <c r="C165" t="s">
        <v>56</v>
      </c>
      <c r="D165" t="s">
        <v>255</v>
      </c>
      <c r="E165" t="s">
        <v>256</v>
      </c>
      <c r="F165" t="s">
        <v>28</v>
      </c>
      <c r="G165" t="s">
        <v>313</v>
      </c>
      <c r="H165">
        <v>85410</v>
      </c>
      <c r="K165" s="4"/>
      <c r="L165" s="4"/>
      <c r="M165" s="4"/>
      <c r="N165" s="4"/>
      <c r="O165" s="4"/>
      <c r="P165" s="4">
        <f>Table1[[#This Row],[September Revisions (rollover)]]+Table1[[#This Row],[September Revisions (new appropriations)]]</f>
        <v>0</v>
      </c>
      <c r="Q165" s="4"/>
      <c r="R165" s="4"/>
      <c r="S165" s="4">
        <v>6304.8</v>
      </c>
      <c r="T165" s="4"/>
      <c r="U165" s="4"/>
      <c r="V165" s="4">
        <f t="shared" si="4"/>
        <v>6304.8</v>
      </c>
      <c r="W165" s="4">
        <f t="shared" si="5"/>
        <v>6304.8</v>
      </c>
    </row>
    <row r="166" spans="1:23" ht="15" customHeight="1" x14ac:dyDescent="0.3">
      <c r="A166" t="s">
        <v>36</v>
      </c>
      <c r="B166" t="s">
        <v>366</v>
      </c>
      <c r="C166" t="s">
        <v>56</v>
      </c>
      <c r="D166" t="s">
        <v>255</v>
      </c>
      <c r="E166" t="s">
        <v>256</v>
      </c>
      <c r="F166" t="s">
        <v>28</v>
      </c>
      <c r="G166" t="s">
        <v>313</v>
      </c>
      <c r="H166">
        <v>85410</v>
      </c>
      <c r="K166" s="4"/>
      <c r="L166" s="4"/>
      <c r="M166" s="4"/>
      <c r="N166" s="4"/>
      <c r="O166" s="4"/>
      <c r="P166" s="4">
        <f>Table1[[#This Row],[September Revisions (rollover)]]+Table1[[#This Row],[September Revisions (new appropriations)]]</f>
        <v>0</v>
      </c>
      <c r="Q166" s="4"/>
      <c r="R166" s="4"/>
      <c r="S166" s="4">
        <v>6304.8</v>
      </c>
      <c r="T166" s="4"/>
      <c r="U166" s="4"/>
      <c r="V166" s="4">
        <f t="shared" si="4"/>
        <v>6304.8</v>
      </c>
      <c r="W166" s="4">
        <f t="shared" si="5"/>
        <v>6304.8</v>
      </c>
    </row>
    <row r="167" spans="1:23" ht="15" customHeight="1" x14ac:dyDescent="0.3">
      <c r="A167" t="s">
        <v>36</v>
      </c>
      <c r="B167" t="s">
        <v>365</v>
      </c>
      <c r="C167" t="s">
        <v>56</v>
      </c>
      <c r="D167" t="s">
        <v>255</v>
      </c>
      <c r="E167" t="s">
        <v>256</v>
      </c>
      <c r="F167" t="s">
        <v>28</v>
      </c>
      <c r="G167" t="s">
        <v>313</v>
      </c>
      <c r="H167">
        <v>85410</v>
      </c>
      <c r="K167" s="4"/>
      <c r="L167" s="4"/>
      <c r="M167" s="4"/>
      <c r="N167" s="4"/>
      <c r="O167" s="4"/>
      <c r="P167" s="4">
        <f>Table1[[#This Row],[September Revisions (rollover)]]+Table1[[#This Row],[September Revisions (new appropriations)]]</f>
        <v>0</v>
      </c>
      <c r="Q167" s="4"/>
      <c r="R167" s="4"/>
      <c r="S167" s="4">
        <v>11373.6</v>
      </c>
      <c r="T167" s="4"/>
      <c r="U167" s="4"/>
      <c r="V167" s="4">
        <f t="shared" si="4"/>
        <v>11373.6</v>
      </c>
      <c r="W167" s="4">
        <f t="shared" si="5"/>
        <v>11373.6</v>
      </c>
    </row>
    <row r="168" spans="1:23" ht="15" customHeight="1" x14ac:dyDescent="0.3">
      <c r="A168" t="s">
        <v>36</v>
      </c>
      <c r="B168" t="s">
        <v>366</v>
      </c>
      <c r="C168" t="s">
        <v>56</v>
      </c>
      <c r="D168" t="s">
        <v>255</v>
      </c>
      <c r="E168" t="s">
        <v>256</v>
      </c>
      <c r="F168" t="s">
        <v>28</v>
      </c>
      <c r="G168" t="s">
        <v>313</v>
      </c>
      <c r="H168">
        <v>85410</v>
      </c>
      <c r="K168" s="4"/>
      <c r="L168" s="4"/>
      <c r="M168" s="4"/>
      <c r="N168" s="4"/>
      <c r="O168" s="4"/>
      <c r="P168" s="4">
        <f>Table1[[#This Row],[September Revisions (rollover)]]+Table1[[#This Row],[September Revisions (new appropriations)]]</f>
        <v>0</v>
      </c>
      <c r="Q168" s="4"/>
      <c r="R168" s="4"/>
      <c r="S168" s="4">
        <v>6304.8</v>
      </c>
      <c r="T168" s="4"/>
      <c r="U168" s="4"/>
      <c r="V168" s="4">
        <f t="shared" si="4"/>
        <v>6304.8</v>
      </c>
      <c r="W168" s="4">
        <f t="shared" si="5"/>
        <v>6304.8</v>
      </c>
    </row>
    <row r="169" spans="1:23" ht="15" customHeight="1" x14ac:dyDescent="0.3">
      <c r="A169" t="s">
        <v>36</v>
      </c>
      <c r="B169" t="s">
        <v>365</v>
      </c>
      <c r="C169" t="s">
        <v>56</v>
      </c>
      <c r="D169" t="s">
        <v>255</v>
      </c>
      <c r="E169" t="s">
        <v>256</v>
      </c>
      <c r="F169" t="s">
        <v>28</v>
      </c>
      <c r="G169" t="s">
        <v>313</v>
      </c>
      <c r="H169">
        <v>85410</v>
      </c>
      <c r="K169" s="4"/>
      <c r="L169" s="4"/>
      <c r="M169" s="4"/>
      <c r="N169" s="4"/>
      <c r="O169" s="4"/>
      <c r="P169" s="4">
        <f>Table1[[#This Row],[September Revisions (rollover)]]+Table1[[#This Row],[September Revisions (new appropriations)]]</f>
        <v>0</v>
      </c>
      <c r="Q169" s="4"/>
      <c r="R169" s="4"/>
      <c r="S169" s="4">
        <v>11373.6</v>
      </c>
      <c r="T169" s="4"/>
      <c r="U169" s="4"/>
      <c r="V169" s="4">
        <f t="shared" si="4"/>
        <v>11373.6</v>
      </c>
      <c r="W169" s="4">
        <f t="shared" si="5"/>
        <v>11373.6</v>
      </c>
    </row>
    <row r="170" spans="1:23" ht="15" customHeight="1" x14ac:dyDescent="0.3">
      <c r="A170" t="s">
        <v>36</v>
      </c>
      <c r="B170" t="s">
        <v>365</v>
      </c>
      <c r="C170" t="s">
        <v>56</v>
      </c>
      <c r="D170" t="s">
        <v>255</v>
      </c>
      <c r="E170" t="s">
        <v>256</v>
      </c>
      <c r="F170" t="s">
        <v>28</v>
      </c>
      <c r="G170" t="s">
        <v>313</v>
      </c>
      <c r="H170">
        <v>85410</v>
      </c>
      <c r="K170" s="4"/>
      <c r="L170" s="4"/>
      <c r="M170" s="4"/>
      <c r="N170" s="4"/>
      <c r="O170" s="4"/>
      <c r="P170" s="4">
        <f>Table1[[#This Row],[September Revisions (rollover)]]+Table1[[#This Row],[September Revisions (new appropriations)]]</f>
        <v>0</v>
      </c>
      <c r="Q170" s="4"/>
      <c r="R170" s="4"/>
      <c r="S170" s="4">
        <v>11373.6</v>
      </c>
      <c r="T170" s="4"/>
      <c r="U170" s="4"/>
      <c r="V170" s="4">
        <f t="shared" si="4"/>
        <v>11373.6</v>
      </c>
      <c r="W170" s="4">
        <f t="shared" si="5"/>
        <v>11373.6</v>
      </c>
    </row>
    <row r="171" spans="1:23" ht="15" customHeight="1" x14ac:dyDescent="0.3">
      <c r="A171" t="s">
        <v>36</v>
      </c>
      <c r="B171" t="s">
        <v>367</v>
      </c>
      <c r="C171" t="s">
        <v>56</v>
      </c>
      <c r="D171" t="s">
        <v>368</v>
      </c>
      <c r="E171" t="s">
        <v>369</v>
      </c>
      <c r="F171" t="s">
        <v>28</v>
      </c>
      <c r="G171" t="s">
        <v>313</v>
      </c>
      <c r="H171">
        <v>85410</v>
      </c>
      <c r="K171" s="4"/>
      <c r="L171" s="4"/>
      <c r="M171" s="4"/>
      <c r="N171" s="4"/>
      <c r="O171" s="4"/>
      <c r="P171" s="4">
        <f>Table1[[#This Row],[September Revisions (rollover)]]+Table1[[#This Row],[September Revisions (new appropriations)]]</f>
        <v>0</v>
      </c>
      <c r="Q171" s="4"/>
      <c r="R171" s="4"/>
      <c r="S171" s="4">
        <v>19274.399999999998</v>
      </c>
      <c r="T171" s="4"/>
      <c r="U171" s="4"/>
      <c r="V171" s="4">
        <f t="shared" si="4"/>
        <v>19274.399999999998</v>
      </c>
      <c r="W171" s="4">
        <f t="shared" si="5"/>
        <v>19274.399999999998</v>
      </c>
    </row>
    <row r="172" spans="1:23" ht="15" customHeight="1" x14ac:dyDescent="0.3">
      <c r="A172" t="s">
        <v>36</v>
      </c>
      <c r="B172" t="s">
        <v>370</v>
      </c>
      <c r="C172" t="s">
        <v>56</v>
      </c>
      <c r="D172" t="s">
        <v>179</v>
      </c>
      <c r="E172" t="s">
        <v>34</v>
      </c>
      <c r="F172" t="s">
        <v>28</v>
      </c>
      <c r="G172" t="s">
        <v>313</v>
      </c>
      <c r="H172">
        <v>85410</v>
      </c>
      <c r="K172" s="4"/>
      <c r="L172" s="4"/>
      <c r="M172" s="4"/>
      <c r="N172" s="4"/>
      <c r="O172" s="4"/>
      <c r="P172" s="4">
        <f>Table1[[#This Row],[September Revisions (rollover)]]+Table1[[#This Row],[September Revisions (new appropriations)]]</f>
        <v>0</v>
      </c>
      <c r="Q172" s="4"/>
      <c r="R172" s="4"/>
      <c r="S172" s="4">
        <v>9496.7999999999993</v>
      </c>
      <c r="T172" s="4"/>
      <c r="U172" s="4"/>
      <c r="V172" s="4">
        <f t="shared" si="4"/>
        <v>9496.7999999999993</v>
      </c>
      <c r="W172" s="4">
        <f t="shared" si="5"/>
        <v>9496.7999999999993</v>
      </c>
    </row>
    <row r="173" spans="1:23" ht="15" customHeight="1" x14ac:dyDescent="0.3">
      <c r="A173" t="s">
        <v>36</v>
      </c>
      <c r="B173" t="s">
        <v>371</v>
      </c>
      <c r="C173" t="s">
        <v>56</v>
      </c>
      <c r="D173" t="s">
        <v>372</v>
      </c>
      <c r="E173" t="s">
        <v>27</v>
      </c>
      <c r="F173" t="s">
        <v>28</v>
      </c>
      <c r="G173" t="s">
        <v>313</v>
      </c>
      <c r="H173">
        <v>85410</v>
      </c>
      <c r="K173" s="4"/>
      <c r="L173" s="4"/>
      <c r="M173" s="4"/>
      <c r="N173" s="4"/>
      <c r="O173" s="4"/>
      <c r="P173" s="4">
        <f>Table1[[#This Row],[September Revisions (rollover)]]+Table1[[#This Row],[September Revisions (new appropriations)]]</f>
        <v>0</v>
      </c>
      <c r="Q173" s="4"/>
      <c r="R173" s="4"/>
      <c r="S173" s="4">
        <v>19274.399999999998</v>
      </c>
      <c r="T173" s="4"/>
      <c r="U173" s="4"/>
      <c r="V173" s="4">
        <f t="shared" si="4"/>
        <v>19274.399999999998</v>
      </c>
      <c r="W173" s="4">
        <f t="shared" si="5"/>
        <v>19274.399999999998</v>
      </c>
    </row>
    <row r="174" spans="1:23" ht="15" customHeight="1" x14ac:dyDescent="0.3">
      <c r="A174" t="s">
        <v>36</v>
      </c>
      <c r="B174" t="s">
        <v>373</v>
      </c>
      <c r="C174" t="s">
        <v>56</v>
      </c>
      <c r="D174" t="s">
        <v>43</v>
      </c>
      <c r="E174" t="s">
        <v>27</v>
      </c>
      <c r="F174" t="s">
        <v>28</v>
      </c>
      <c r="G174" t="s">
        <v>313</v>
      </c>
      <c r="H174">
        <v>85410</v>
      </c>
      <c r="K174" s="4"/>
      <c r="L174" s="4"/>
      <c r="M174" s="4"/>
      <c r="N174" s="4"/>
      <c r="O174" s="4"/>
      <c r="P174" s="4">
        <f>Table1[[#This Row],[September Revisions (rollover)]]+Table1[[#This Row],[September Revisions (new appropriations)]]</f>
        <v>0</v>
      </c>
      <c r="Q174" s="4"/>
      <c r="R174" s="4"/>
      <c r="S174" s="4">
        <v>18763.2</v>
      </c>
      <c r="T174" s="4"/>
      <c r="U174" s="4"/>
      <c r="V174" s="4">
        <f t="shared" si="4"/>
        <v>18763.2</v>
      </c>
      <c r="W174" s="4">
        <f t="shared" si="5"/>
        <v>18763.2</v>
      </c>
    </row>
    <row r="175" spans="1:23" ht="15" customHeight="1" x14ac:dyDescent="0.3">
      <c r="A175" t="s">
        <v>36</v>
      </c>
      <c r="B175" t="s">
        <v>373</v>
      </c>
      <c r="C175" t="s">
        <v>56</v>
      </c>
      <c r="D175" t="s">
        <v>43</v>
      </c>
      <c r="E175" t="s">
        <v>27</v>
      </c>
      <c r="F175" t="s">
        <v>28</v>
      </c>
      <c r="G175" t="s">
        <v>313</v>
      </c>
      <c r="H175">
        <v>85410</v>
      </c>
      <c r="K175" s="4"/>
      <c r="L175" s="4"/>
      <c r="M175" s="4"/>
      <c r="N175" s="4"/>
      <c r="O175" s="4"/>
      <c r="P175" s="4">
        <f>Table1[[#This Row],[September Revisions (rollover)]]+Table1[[#This Row],[September Revisions (new appropriations)]]</f>
        <v>0</v>
      </c>
      <c r="Q175" s="4"/>
      <c r="R175" s="4"/>
      <c r="S175" s="4">
        <v>18763.2</v>
      </c>
      <c r="T175" s="4"/>
      <c r="U175" s="4"/>
      <c r="V175" s="4">
        <f t="shared" si="4"/>
        <v>18763.2</v>
      </c>
      <c r="W175" s="4">
        <f t="shared" si="5"/>
        <v>18763.2</v>
      </c>
    </row>
    <row r="176" spans="1:23" ht="15" customHeight="1" x14ac:dyDescent="0.3">
      <c r="A176" t="s">
        <v>36</v>
      </c>
      <c r="B176" t="s">
        <v>373</v>
      </c>
      <c r="C176" t="s">
        <v>56</v>
      </c>
      <c r="D176" t="s">
        <v>43</v>
      </c>
      <c r="E176" t="s">
        <v>27</v>
      </c>
      <c r="F176" t="s">
        <v>28</v>
      </c>
      <c r="G176" t="s">
        <v>313</v>
      </c>
      <c r="H176">
        <v>85410</v>
      </c>
      <c r="K176" s="4"/>
      <c r="L176" s="4"/>
      <c r="M176" s="4"/>
      <c r="N176" s="4"/>
      <c r="O176" s="4"/>
      <c r="P176" s="4">
        <f>Table1[[#This Row],[September Revisions (rollover)]]+Table1[[#This Row],[September Revisions (new appropriations)]]</f>
        <v>0</v>
      </c>
      <c r="Q176" s="4"/>
      <c r="R176" s="4"/>
      <c r="S176" s="4">
        <v>18763.2</v>
      </c>
      <c r="T176" s="4"/>
      <c r="U176" s="4"/>
      <c r="V176" s="4">
        <f t="shared" si="4"/>
        <v>18763.2</v>
      </c>
      <c r="W176" s="4">
        <f t="shared" si="5"/>
        <v>18763.2</v>
      </c>
    </row>
    <row r="177" spans="1:23" ht="15" customHeight="1" x14ac:dyDescent="0.3">
      <c r="A177" t="s">
        <v>36</v>
      </c>
      <c r="B177" t="s">
        <v>374</v>
      </c>
      <c r="C177" t="s">
        <v>56</v>
      </c>
      <c r="D177" t="s">
        <v>179</v>
      </c>
      <c r="E177" t="s">
        <v>34</v>
      </c>
      <c r="F177" t="s">
        <v>28</v>
      </c>
      <c r="G177" t="s">
        <v>313</v>
      </c>
      <c r="H177">
        <v>85410</v>
      </c>
      <c r="K177" s="4"/>
      <c r="L177" s="4"/>
      <c r="M177" s="4"/>
      <c r="N177" s="4"/>
      <c r="O177" s="4"/>
      <c r="P177" s="4">
        <f>Table1[[#This Row],[September Revisions (rollover)]]+Table1[[#This Row],[September Revisions (new appropriations)]]</f>
        <v>0</v>
      </c>
      <c r="Q177" s="4"/>
      <c r="R177" s="4"/>
      <c r="S177" s="4">
        <v>25192.799999999999</v>
      </c>
      <c r="T177" s="4"/>
      <c r="U177" s="4"/>
      <c r="V177" s="4">
        <f t="shared" si="4"/>
        <v>25192.799999999999</v>
      </c>
      <c r="W177" s="4">
        <f t="shared" si="5"/>
        <v>25192.799999999999</v>
      </c>
    </row>
    <row r="178" spans="1:23" ht="15" customHeight="1" x14ac:dyDescent="0.3">
      <c r="A178" t="s">
        <v>36</v>
      </c>
      <c r="B178" t="s">
        <v>375</v>
      </c>
      <c r="C178" t="s">
        <v>56</v>
      </c>
      <c r="D178" t="s">
        <v>43</v>
      </c>
      <c r="E178" t="s">
        <v>27</v>
      </c>
      <c r="F178" t="s">
        <v>28</v>
      </c>
      <c r="G178" t="s">
        <v>313</v>
      </c>
      <c r="H178">
        <v>85410</v>
      </c>
      <c r="K178" s="4"/>
      <c r="L178" s="4"/>
      <c r="M178" s="4"/>
      <c r="N178" s="4"/>
      <c r="O178" s="4"/>
      <c r="P178" s="4">
        <f>Table1[[#This Row],[September Revisions (rollover)]]+Table1[[#This Row],[September Revisions (new appropriations)]]</f>
        <v>0</v>
      </c>
      <c r="Q178" s="4"/>
      <c r="R178" s="4"/>
      <c r="S178" s="4">
        <v>73483.199999999997</v>
      </c>
      <c r="T178" s="4"/>
      <c r="U178" s="4"/>
      <c r="V178" s="4">
        <f t="shared" si="4"/>
        <v>73483.199999999997</v>
      </c>
      <c r="W178" s="4">
        <f t="shared" si="5"/>
        <v>73483.199999999997</v>
      </c>
    </row>
    <row r="179" spans="1:23" ht="15" customHeight="1" x14ac:dyDescent="0.3">
      <c r="A179" t="s">
        <v>36</v>
      </c>
      <c r="B179" t="s">
        <v>376</v>
      </c>
      <c r="C179" t="s">
        <v>56</v>
      </c>
      <c r="D179" t="s">
        <v>83</v>
      </c>
      <c r="E179" t="s">
        <v>27</v>
      </c>
      <c r="F179" t="s">
        <v>28</v>
      </c>
      <c r="G179" t="s">
        <v>313</v>
      </c>
      <c r="H179">
        <v>85410</v>
      </c>
      <c r="K179" s="4"/>
      <c r="L179" s="4"/>
      <c r="M179" s="4"/>
      <c r="N179" s="4"/>
      <c r="O179" s="4"/>
      <c r="P179" s="4">
        <f>Table1[[#This Row],[September Revisions (rollover)]]+Table1[[#This Row],[September Revisions (new appropriations)]]</f>
        <v>0</v>
      </c>
      <c r="Q179" s="4"/>
      <c r="R179" s="4"/>
      <c r="S179" s="4">
        <v>12856.8</v>
      </c>
      <c r="T179" s="4"/>
      <c r="U179" s="4"/>
      <c r="V179" s="4">
        <f t="shared" si="4"/>
        <v>12856.8</v>
      </c>
      <c r="W179" s="4">
        <f t="shared" si="5"/>
        <v>12856.8</v>
      </c>
    </row>
    <row r="180" spans="1:23" ht="15" customHeight="1" x14ac:dyDescent="0.3">
      <c r="A180" t="s">
        <v>36</v>
      </c>
      <c r="B180" t="s">
        <v>377</v>
      </c>
      <c r="C180" t="s">
        <v>56</v>
      </c>
      <c r="D180" t="s">
        <v>372</v>
      </c>
      <c r="E180" t="s">
        <v>27</v>
      </c>
      <c r="F180" t="s">
        <v>28</v>
      </c>
      <c r="G180" t="s">
        <v>313</v>
      </c>
      <c r="H180">
        <v>85410</v>
      </c>
      <c r="K180" s="4"/>
      <c r="L180" s="4"/>
      <c r="M180" s="4"/>
      <c r="N180" s="4"/>
      <c r="O180" s="4"/>
      <c r="P180" s="4">
        <f>Table1[[#This Row],[September Revisions (rollover)]]+Table1[[#This Row],[September Revisions (new appropriations)]]</f>
        <v>0</v>
      </c>
      <c r="Q180" s="4"/>
      <c r="R180" s="4"/>
      <c r="S180" s="4">
        <v>3912</v>
      </c>
      <c r="T180" s="4"/>
      <c r="U180" s="4"/>
      <c r="V180" s="4">
        <f t="shared" si="4"/>
        <v>3912</v>
      </c>
      <c r="W180" s="4">
        <f t="shared" si="5"/>
        <v>3912</v>
      </c>
    </row>
    <row r="181" spans="1:23" ht="15" customHeight="1" x14ac:dyDescent="0.3">
      <c r="A181" t="s">
        <v>36</v>
      </c>
      <c r="B181" t="s">
        <v>378</v>
      </c>
      <c r="C181" t="s">
        <v>56</v>
      </c>
      <c r="D181" t="s">
        <v>368</v>
      </c>
      <c r="E181" t="s">
        <v>369</v>
      </c>
      <c r="F181" t="s">
        <v>28</v>
      </c>
      <c r="G181" t="s">
        <v>313</v>
      </c>
      <c r="H181">
        <v>85410</v>
      </c>
      <c r="K181" s="4"/>
      <c r="L181" s="4"/>
      <c r="M181" s="4"/>
      <c r="N181" s="4"/>
      <c r="O181" s="4"/>
      <c r="P181" s="4">
        <f>Table1[[#This Row],[September Revisions (rollover)]]+Table1[[#This Row],[September Revisions (new appropriations)]]</f>
        <v>0</v>
      </c>
      <c r="Q181" s="4"/>
      <c r="R181" s="4"/>
      <c r="S181" s="4">
        <v>57177.599999999999</v>
      </c>
      <c r="T181" s="4"/>
      <c r="U181" s="4"/>
      <c r="V181" s="4">
        <f t="shared" si="4"/>
        <v>57177.599999999999</v>
      </c>
      <c r="W181" s="4">
        <f t="shared" si="5"/>
        <v>57177.599999999999</v>
      </c>
    </row>
    <row r="182" spans="1:23" ht="15" customHeight="1" x14ac:dyDescent="0.3">
      <c r="A182" t="s">
        <v>36</v>
      </c>
      <c r="B182" t="s">
        <v>379</v>
      </c>
      <c r="C182" t="s">
        <v>56</v>
      </c>
      <c r="D182" t="s">
        <v>187</v>
      </c>
      <c r="E182" t="s">
        <v>188</v>
      </c>
      <c r="F182" t="s">
        <v>28</v>
      </c>
      <c r="G182" t="s">
        <v>313</v>
      </c>
      <c r="H182">
        <v>85410</v>
      </c>
      <c r="K182" s="4"/>
      <c r="L182" s="4"/>
      <c r="M182" s="4"/>
      <c r="N182" s="4"/>
      <c r="O182" s="4"/>
      <c r="P182" s="4">
        <f>Table1[[#This Row],[September Revisions (rollover)]]+Table1[[#This Row],[September Revisions (new appropriations)]]</f>
        <v>0</v>
      </c>
      <c r="Q182" s="4"/>
      <c r="R182" s="4"/>
      <c r="S182" s="4"/>
      <c r="T182" s="4">
        <v>668188.79999999993</v>
      </c>
      <c r="U182" s="4"/>
      <c r="V182" s="4">
        <f t="shared" si="4"/>
        <v>668188.79999999993</v>
      </c>
      <c r="W182" s="4">
        <f t="shared" si="5"/>
        <v>668188.79999999993</v>
      </c>
    </row>
    <row r="183" spans="1:23" ht="15" customHeight="1" x14ac:dyDescent="0.3">
      <c r="A183" t="s">
        <v>36</v>
      </c>
      <c r="B183" t="s">
        <v>380</v>
      </c>
      <c r="C183" t="s">
        <v>56</v>
      </c>
      <c r="D183" t="s">
        <v>179</v>
      </c>
      <c r="E183" t="s">
        <v>34</v>
      </c>
      <c r="F183" t="s">
        <v>28</v>
      </c>
      <c r="G183" t="s">
        <v>313</v>
      </c>
      <c r="H183">
        <v>85410</v>
      </c>
      <c r="K183" s="4"/>
      <c r="L183" s="4"/>
      <c r="M183" s="4"/>
      <c r="N183" s="4"/>
      <c r="O183" s="4"/>
      <c r="P183" s="4">
        <f>Table1[[#This Row],[September Revisions (rollover)]]+Table1[[#This Row],[September Revisions (new appropriations)]]</f>
        <v>0</v>
      </c>
      <c r="Q183" s="4"/>
      <c r="R183" s="4"/>
      <c r="S183" s="4"/>
      <c r="T183" s="4">
        <v>107577.59999999999</v>
      </c>
      <c r="U183" s="4"/>
      <c r="V183" s="4">
        <f t="shared" si="4"/>
        <v>107577.59999999999</v>
      </c>
      <c r="W183" s="4">
        <f t="shared" si="5"/>
        <v>107577.59999999999</v>
      </c>
    </row>
    <row r="184" spans="1:23" ht="15" customHeight="1" x14ac:dyDescent="0.3">
      <c r="A184" t="s">
        <v>36</v>
      </c>
      <c r="B184" t="s">
        <v>381</v>
      </c>
      <c r="C184" t="s">
        <v>56</v>
      </c>
      <c r="D184" t="s">
        <v>179</v>
      </c>
      <c r="E184" t="s">
        <v>34</v>
      </c>
      <c r="F184" t="s">
        <v>28</v>
      </c>
      <c r="G184" t="s">
        <v>313</v>
      </c>
      <c r="H184">
        <v>85410</v>
      </c>
      <c r="K184" s="4"/>
      <c r="L184" s="4"/>
      <c r="M184" s="4"/>
      <c r="N184" s="4"/>
      <c r="O184" s="4"/>
      <c r="P184" s="4">
        <f>Table1[[#This Row],[September Revisions (rollover)]]+Table1[[#This Row],[September Revisions (new appropriations)]]</f>
        <v>0</v>
      </c>
      <c r="Q184" s="4"/>
      <c r="R184" s="4"/>
      <c r="S184" s="4"/>
      <c r="T184" s="4">
        <v>222216</v>
      </c>
      <c r="U184" s="4"/>
      <c r="V184" s="4">
        <f t="shared" si="4"/>
        <v>222216</v>
      </c>
      <c r="W184" s="4">
        <f t="shared" si="5"/>
        <v>222216</v>
      </c>
    </row>
    <row r="185" spans="1:23" ht="15" customHeight="1" x14ac:dyDescent="0.3">
      <c r="A185" t="s">
        <v>36</v>
      </c>
      <c r="B185" t="s">
        <v>382</v>
      </c>
      <c r="C185" t="s">
        <v>56</v>
      </c>
      <c r="D185" t="s">
        <v>179</v>
      </c>
      <c r="E185" t="s">
        <v>34</v>
      </c>
      <c r="F185" t="s">
        <v>28</v>
      </c>
      <c r="G185" t="s">
        <v>313</v>
      </c>
      <c r="H185">
        <v>85410</v>
      </c>
      <c r="K185" s="4"/>
      <c r="L185" s="4"/>
      <c r="M185" s="4"/>
      <c r="N185" s="4"/>
      <c r="O185" s="4"/>
      <c r="P185" s="4">
        <f>Table1[[#This Row],[September Revisions (rollover)]]+Table1[[#This Row],[September Revisions (new appropriations)]]</f>
        <v>0</v>
      </c>
      <c r="Q185" s="4"/>
      <c r="R185" s="4"/>
      <c r="S185" s="4"/>
      <c r="T185" s="4">
        <v>3604.7999999999997</v>
      </c>
      <c r="U185" s="4"/>
      <c r="V185" s="4">
        <f t="shared" si="4"/>
        <v>3604.7999999999997</v>
      </c>
      <c r="W185" s="4">
        <f t="shared" si="5"/>
        <v>3604.7999999999997</v>
      </c>
    </row>
    <row r="186" spans="1:23" ht="15" customHeight="1" x14ac:dyDescent="0.3">
      <c r="A186" t="s">
        <v>36</v>
      </c>
      <c r="B186" t="s">
        <v>383</v>
      </c>
      <c r="C186" t="s">
        <v>56</v>
      </c>
      <c r="D186" t="s">
        <v>179</v>
      </c>
      <c r="E186" t="s">
        <v>34</v>
      </c>
      <c r="F186" t="s">
        <v>28</v>
      </c>
      <c r="G186" t="s">
        <v>313</v>
      </c>
      <c r="H186">
        <v>85410</v>
      </c>
      <c r="K186" s="4"/>
      <c r="L186" s="4"/>
      <c r="M186" s="4"/>
      <c r="N186" s="4"/>
      <c r="O186" s="4"/>
      <c r="P186" s="4">
        <f>Table1[[#This Row],[September Revisions (rollover)]]+Table1[[#This Row],[September Revisions (new appropriations)]]</f>
        <v>0</v>
      </c>
      <c r="Q186" s="4"/>
      <c r="R186" s="4"/>
      <c r="S186" s="4"/>
      <c r="T186" s="4">
        <v>6115.2</v>
      </c>
      <c r="U186" s="4"/>
      <c r="V186" s="4">
        <f t="shared" si="4"/>
        <v>6115.2</v>
      </c>
      <c r="W186" s="4">
        <f t="shared" si="5"/>
        <v>6115.2</v>
      </c>
    </row>
    <row r="187" spans="1:23" ht="15" customHeight="1" x14ac:dyDescent="0.3">
      <c r="A187" t="s">
        <v>36</v>
      </c>
      <c r="B187" t="s">
        <v>379</v>
      </c>
      <c r="C187" t="s">
        <v>56</v>
      </c>
      <c r="D187" t="s">
        <v>384</v>
      </c>
      <c r="E187" t="s">
        <v>34</v>
      </c>
      <c r="F187" t="s">
        <v>28</v>
      </c>
      <c r="G187" t="s">
        <v>313</v>
      </c>
      <c r="H187">
        <v>85410</v>
      </c>
      <c r="K187" s="4"/>
      <c r="L187" s="4"/>
      <c r="M187" s="4"/>
      <c r="N187" s="4"/>
      <c r="O187" s="4"/>
      <c r="P187" s="4">
        <f>Table1[[#This Row],[September Revisions (rollover)]]+Table1[[#This Row],[September Revisions (new appropriations)]]</f>
        <v>0</v>
      </c>
      <c r="Q187" s="4"/>
      <c r="R187" s="4"/>
      <c r="S187" s="4"/>
      <c r="T187" s="4">
        <v>130051.2</v>
      </c>
      <c r="U187" s="4"/>
      <c r="V187" s="4">
        <f t="shared" si="4"/>
        <v>130051.2</v>
      </c>
      <c r="W187" s="4">
        <f t="shared" si="5"/>
        <v>130051.2</v>
      </c>
    </row>
    <row r="188" spans="1:23" ht="15" customHeight="1" x14ac:dyDescent="0.3">
      <c r="A188" t="s">
        <v>36</v>
      </c>
      <c r="B188" t="s">
        <v>381</v>
      </c>
      <c r="C188" t="s">
        <v>56</v>
      </c>
      <c r="D188" t="s">
        <v>179</v>
      </c>
      <c r="E188" t="s">
        <v>34</v>
      </c>
      <c r="F188" t="s">
        <v>28</v>
      </c>
      <c r="G188" t="s">
        <v>313</v>
      </c>
      <c r="H188">
        <v>85410</v>
      </c>
      <c r="K188" s="4"/>
      <c r="L188" s="4"/>
      <c r="M188" s="4"/>
      <c r="N188" s="4"/>
      <c r="O188" s="4"/>
      <c r="P188" s="4">
        <f>Table1[[#This Row],[September Revisions (rollover)]]+Table1[[#This Row],[September Revisions (new appropriations)]]</f>
        <v>0</v>
      </c>
      <c r="Q188" s="4"/>
      <c r="R188" s="4"/>
      <c r="S188" s="4"/>
      <c r="T188" s="4">
        <v>222216</v>
      </c>
      <c r="U188" s="4"/>
      <c r="V188" s="4">
        <f t="shared" si="4"/>
        <v>222216</v>
      </c>
      <c r="W188" s="4">
        <f t="shared" si="5"/>
        <v>222216</v>
      </c>
    </row>
    <row r="189" spans="1:23" ht="15" customHeight="1" x14ac:dyDescent="0.3">
      <c r="A189" t="s">
        <v>36</v>
      </c>
      <c r="B189" t="s">
        <v>381</v>
      </c>
      <c r="C189" t="s">
        <v>56</v>
      </c>
      <c r="D189" t="s">
        <v>179</v>
      </c>
      <c r="E189" t="s">
        <v>34</v>
      </c>
      <c r="F189" t="s">
        <v>28</v>
      </c>
      <c r="G189" t="s">
        <v>313</v>
      </c>
      <c r="H189">
        <v>85410</v>
      </c>
      <c r="K189" s="4"/>
      <c r="L189" s="4"/>
      <c r="M189" s="4"/>
      <c r="N189" s="4"/>
      <c r="O189" s="4"/>
      <c r="P189" s="4">
        <f>Table1[[#This Row],[September Revisions (rollover)]]+Table1[[#This Row],[September Revisions (new appropriations)]]</f>
        <v>0</v>
      </c>
      <c r="Q189" s="4"/>
      <c r="R189" s="4"/>
      <c r="S189" s="4"/>
      <c r="T189" s="4"/>
      <c r="U189" s="4">
        <v>24501.599999999999</v>
      </c>
      <c r="V189" s="4">
        <f t="shared" si="4"/>
        <v>24501.599999999999</v>
      </c>
      <c r="W189" s="4">
        <f t="shared" si="5"/>
        <v>24501.599999999999</v>
      </c>
    </row>
    <row r="190" spans="1:23" ht="15" customHeight="1" x14ac:dyDescent="0.3">
      <c r="A190" t="s">
        <v>36</v>
      </c>
      <c r="B190" t="s">
        <v>385</v>
      </c>
      <c r="C190" t="s">
        <v>56</v>
      </c>
      <c r="D190" t="s">
        <v>187</v>
      </c>
      <c r="E190" t="s">
        <v>188</v>
      </c>
      <c r="F190" t="s">
        <v>28</v>
      </c>
      <c r="G190" t="s">
        <v>313</v>
      </c>
      <c r="H190">
        <v>85410</v>
      </c>
      <c r="K190" s="4"/>
      <c r="L190" s="4"/>
      <c r="M190" s="4"/>
      <c r="N190" s="4"/>
      <c r="O190" s="4"/>
      <c r="P190" s="4">
        <f>Table1[[#This Row],[September Revisions (rollover)]]+Table1[[#This Row],[September Revisions (new appropriations)]]</f>
        <v>0</v>
      </c>
      <c r="Q190" s="4"/>
      <c r="R190" s="4"/>
      <c r="S190" s="4"/>
      <c r="T190" s="4"/>
      <c r="U190" s="4">
        <v>9088.7999999999993</v>
      </c>
      <c r="V190" s="4">
        <f t="shared" si="4"/>
        <v>9088.7999999999993</v>
      </c>
      <c r="W190" s="4">
        <f t="shared" si="5"/>
        <v>9088.7999999999993</v>
      </c>
    </row>
    <row r="191" spans="1:23" ht="15" customHeight="1" x14ac:dyDescent="0.3">
      <c r="A191" t="s">
        <v>36</v>
      </c>
      <c r="B191" t="s">
        <v>386</v>
      </c>
      <c r="C191" t="s">
        <v>56</v>
      </c>
      <c r="D191" t="s">
        <v>384</v>
      </c>
      <c r="E191" t="s">
        <v>34</v>
      </c>
      <c r="F191" t="s">
        <v>28</v>
      </c>
      <c r="G191" t="s">
        <v>313</v>
      </c>
      <c r="H191">
        <v>85410</v>
      </c>
      <c r="K191" s="4"/>
      <c r="L191" s="4"/>
      <c r="M191" s="4"/>
      <c r="N191" s="4"/>
      <c r="O191" s="4"/>
      <c r="P191" s="4">
        <f>Table1[[#This Row],[September Revisions (rollover)]]+Table1[[#This Row],[September Revisions (new appropriations)]]</f>
        <v>0</v>
      </c>
      <c r="Q191" s="4"/>
      <c r="R191" s="4"/>
      <c r="S191" s="4"/>
      <c r="T191" s="4"/>
      <c r="U191" s="4">
        <v>5558.4</v>
      </c>
      <c r="V191" s="4">
        <f t="shared" si="4"/>
        <v>5558.4</v>
      </c>
      <c r="W191" s="4">
        <f t="shared" si="5"/>
        <v>5558.4</v>
      </c>
    </row>
    <row r="192" spans="1:23" ht="15" customHeight="1" x14ac:dyDescent="0.3">
      <c r="A192" t="s">
        <v>36</v>
      </c>
      <c r="B192" t="s">
        <v>386</v>
      </c>
      <c r="C192" t="s">
        <v>56</v>
      </c>
      <c r="D192" t="s">
        <v>179</v>
      </c>
      <c r="E192" t="s">
        <v>34</v>
      </c>
      <c r="F192" t="s">
        <v>28</v>
      </c>
      <c r="G192" t="s">
        <v>313</v>
      </c>
      <c r="H192">
        <v>85410</v>
      </c>
      <c r="K192" s="4"/>
      <c r="L192" s="4"/>
      <c r="M192" s="4"/>
      <c r="N192" s="4"/>
      <c r="O192" s="4"/>
      <c r="P192" s="4">
        <f>Table1[[#This Row],[September Revisions (rollover)]]+Table1[[#This Row],[September Revisions (new appropriations)]]</f>
        <v>0</v>
      </c>
      <c r="Q192" s="4"/>
      <c r="R192" s="4"/>
      <c r="S192" s="4"/>
      <c r="T192" s="4"/>
      <c r="U192" s="4">
        <v>5558.4</v>
      </c>
      <c r="V192" s="4">
        <f t="shared" si="4"/>
        <v>5558.4</v>
      </c>
      <c r="W192" s="4">
        <f t="shared" si="5"/>
        <v>5558.4</v>
      </c>
    </row>
    <row r="193" spans="1:23" ht="15" customHeight="1" x14ac:dyDescent="0.3">
      <c r="A193" t="s">
        <v>36</v>
      </c>
      <c r="B193" t="s">
        <v>386</v>
      </c>
      <c r="C193" t="s">
        <v>56</v>
      </c>
      <c r="D193" t="s">
        <v>43</v>
      </c>
      <c r="E193" t="s">
        <v>27</v>
      </c>
      <c r="F193" t="s">
        <v>28</v>
      </c>
      <c r="G193" t="s">
        <v>313</v>
      </c>
      <c r="H193">
        <v>85410</v>
      </c>
      <c r="K193" s="4"/>
      <c r="L193" s="4"/>
      <c r="M193" s="4"/>
      <c r="N193" s="4"/>
      <c r="O193" s="4"/>
      <c r="P193" s="4">
        <f>Table1[[#This Row],[September Revisions (rollover)]]+Table1[[#This Row],[September Revisions (new appropriations)]]</f>
        <v>0</v>
      </c>
      <c r="Q193" s="4"/>
      <c r="R193" s="4"/>
      <c r="S193" s="4"/>
      <c r="T193" s="4"/>
      <c r="U193" s="4">
        <v>5558.4</v>
      </c>
      <c r="V193" s="4">
        <f t="shared" si="4"/>
        <v>5558.4</v>
      </c>
      <c r="W193" s="4">
        <f t="shared" si="5"/>
        <v>5558.4</v>
      </c>
    </row>
    <row r="194" spans="1:23" ht="15" customHeight="1" x14ac:dyDescent="0.3">
      <c r="A194" t="s">
        <v>36</v>
      </c>
      <c r="B194" t="s">
        <v>386</v>
      </c>
      <c r="C194" t="s">
        <v>56</v>
      </c>
      <c r="D194" t="s">
        <v>179</v>
      </c>
      <c r="E194" t="s">
        <v>34</v>
      </c>
      <c r="F194" t="s">
        <v>28</v>
      </c>
      <c r="G194" t="s">
        <v>313</v>
      </c>
      <c r="H194">
        <v>85410</v>
      </c>
      <c r="K194" s="4"/>
      <c r="L194" s="4"/>
      <c r="M194" s="4"/>
      <c r="N194" s="4"/>
      <c r="O194" s="4"/>
      <c r="P194" s="4">
        <f>Table1[[#This Row],[September Revisions (rollover)]]+Table1[[#This Row],[September Revisions (new appropriations)]]</f>
        <v>0</v>
      </c>
      <c r="Q194" s="4"/>
      <c r="R194" s="4"/>
      <c r="S194" s="4"/>
      <c r="T194" s="4"/>
      <c r="U194" s="4">
        <v>5558.4</v>
      </c>
      <c r="V194" s="4">
        <f t="shared" ref="V194:V257" si="6">SUM(S194:U194)</f>
        <v>5558.4</v>
      </c>
      <c r="W194" s="4">
        <f t="shared" ref="W194:W257" si="7">SUM(Q194:U194)</f>
        <v>5558.4</v>
      </c>
    </row>
    <row r="195" spans="1:23" ht="15" customHeight="1" x14ac:dyDescent="0.3">
      <c r="A195" t="s">
        <v>36</v>
      </c>
      <c r="B195" t="s">
        <v>386</v>
      </c>
      <c r="C195" t="s">
        <v>56</v>
      </c>
      <c r="D195" t="s">
        <v>243</v>
      </c>
      <c r="E195" t="s">
        <v>34</v>
      </c>
      <c r="F195" t="s">
        <v>28</v>
      </c>
      <c r="G195" t="s">
        <v>313</v>
      </c>
      <c r="H195">
        <v>85410</v>
      </c>
      <c r="K195" s="4"/>
      <c r="L195" s="4"/>
      <c r="M195" s="4"/>
      <c r="N195" s="4"/>
      <c r="O195" s="4"/>
      <c r="P195" s="4">
        <f>Table1[[#This Row],[September Revisions (rollover)]]+Table1[[#This Row],[September Revisions (new appropriations)]]</f>
        <v>0</v>
      </c>
      <c r="Q195" s="4"/>
      <c r="R195" s="4"/>
      <c r="S195" s="4"/>
      <c r="T195" s="4"/>
      <c r="U195" s="4">
        <v>5558.4</v>
      </c>
      <c r="V195" s="4">
        <f t="shared" si="6"/>
        <v>5558.4</v>
      </c>
      <c r="W195" s="4">
        <f t="shared" si="7"/>
        <v>5558.4</v>
      </c>
    </row>
    <row r="196" spans="1:23" ht="15" customHeight="1" x14ac:dyDescent="0.3">
      <c r="A196" t="s">
        <v>36</v>
      </c>
      <c r="B196" t="s">
        <v>387</v>
      </c>
      <c r="C196" t="s">
        <v>56</v>
      </c>
      <c r="D196" t="s">
        <v>304</v>
      </c>
      <c r="E196" t="s">
        <v>188</v>
      </c>
      <c r="F196" t="s">
        <v>28</v>
      </c>
      <c r="G196" t="s">
        <v>313</v>
      </c>
      <c r="H196">
        <v>85410</v>
      </c>
      <c r="K196" s="4"/>
      <c r="L196" s="4"/>
      <c r="M196" s="4"/>
      <c r="N196" s="4"/>
      <c r="O196" s="4"/>
      <c r="P196" s="4">
        <f>Table1[[#This Row],[September Revisions (rollover)]]+Table1[[#This Row],[September Revisions (new appropriations)]]</f>
        <v>0</v>
      </c>
      <c r="Q196" s="4"/>
      <c r="R196" s="4"/>
      <c r="S196" s="4"/>
      <c r="T196" s="4"/>
      <c r="U196" s="4">
        <v>7471.2</v>
      </c>
      <c r="V196" s="4">
        <f t="shared" si="6"/>
        <v>7471.2</v>
      </c>
      <c r="W196" s="4">
        <f t="shared" si="7"/>
        <v>7471.2</v>
      </c>
    </row>
    <row r="197" spans="1:23" ht="15" customHeight="1" x14ac:dyDescent="0.3">
      <c r="A197" t="s">
        <v>36</v>
      </c>
      <c r="B197" t="s">
        <v>386</v>
      </c>
      <c r="C197" t="s">
        <v>56</v>
      </c>
      <c r="D197" t="s">
        <v>304</v>
      </c>
      <c r="E197" t="s">
        <v>188</v>
      </c>
      <c r="F197" t="s">
        <v>28</v>
      </c>
      <c r="G197" t="s">
        <v>313</v>
      </c>
      <c r="H197">
        <v>85410</v>
      </c>
      <c r="K197" s="4"/>
      <c r="L197" s="4"/>
      <c r="M197" s="4"/>
      <c r="N197" s="4"/>
      <c r="O197" s="4"/>
      <c r="P197" s="4">
        <f>Table1[[#This Row],[September Revisions (rollover)]]+Table1[[#This Row],[September Revisions (new appropriations)]]</f>
        <v>0</v>
      </c>
      <c r="Q197" s="4"/>
      <c r="R197" s="4"/>
      <c r="S197" s="4"/>
      <c r="T197" s="4"/>
      <c r="U197" s="4">
        <v>5558.4</v>
      </c>
      <c r="V197" s="4">
        <f t="shared" si="6"/>
        <v>5558.4</v>
      </c>
      <c r="W197" s="4">
        <f t="shared" si="7"/>
        <v>5558.4</v>
      </c>
    </row>
    <row r="198" spans="1:23" ht="15" customHeight="1" x14ac:dyDescent="0.3">
      <c r="A198" t="s">
        <v>36</v>
      </c>
      <c r="B198" t="s">
        <v>388</v>
      </c>
      <c r="C198" t="s">
        <v>56</v>
      </c>
      <c r="D198" t="s">
        <v>60</v>
      </c>
      <c r="E198" t="s">
        <v>34</v>
      </c>
      <c r="F198" t="s">
        <v>28</v>
      </c>
      <c r="G198" t="s">
        <v>313</v>
      </c>
      <c r="H198">
        <v>85410</v>
      </c>
      <c r="I198" t="s">
        <v>389</v>
      </c>
      <c r="J198">
        <v>0</v>
      </c>
      <c r="K198" s="4">
        <v>654228</v>
      </c>
      <c r="L198" s="4">
        <v>6331.81</v>
      </c>
      <c r="M198" s="4">
        <v>604228</v>
      </c>
      <c r="N198" s="4">
        <v>43668</v>
      </c>
      <c r="O198" s="4">
        <v>0</v>
      </c>
      <c r="P198" s="4">
        <f>Table1[[#This Row],[September Revisions (rollover)]]+Table1[[#This Row],[September Revisions (new appropriations)]]</f>
        <v>43668</v>
      </c>
      <c r="Q198" s="4">
        <v>647896</v>
      </c>
      <c r="R198" s="4">
        <v>0</v>
      </c>
      <c r="S198" s="4"/>
      <c r="T198" s="4"/>
      <c r="U198" s="4"/>
      <c r="V198" s="4">
        <f t="shared" si="6"/>
        <v>0</v>
      </c>
      <c r="W198" s="4">
        <f t="shared" si="7"/>
        <v>647896</v>
      </c>
    </row>
    <row r="199" spans="1:23" ht="15" customHeight="1" x14ac:dyDescent="0.3">
      <c r="A199" t="s">
        <v>36</v>
      </c>
      <c r="B199" t="s">
        <v>390</v>
      </c>
      <c r="C199" t="s">
        <v>56</v>
      </c>
      <c r="D199" t="s">
        <v>39</v>
      </c>
      <c r="E199" t="s">
        <v>34</v>
      </c>
      <c r="F199" t="s">
        <v>28</v>
      </c>
      <c r="G199" t="s">
        <v>313</v>
      </c>
      <c r="H199">
        <v>85410</v>
      </c>
      <c r="I199" t="s">
        <v>391</v>
      </c>
      <c r="J199">
        <v>0</v>
      </c>
      <c r="K199" s="4">
        <v>32000</v>
      </c>
      <c r="L199" s="4">
        <v>20385.18</v>
      </c>
      <c r="M199" s="4">
        <v>0</v>
      </c>
      <c r="N199" s="4">
        <v>11615</v>
      </c>
      <c r="O199" s="4">
        <v>0</v>
      </c>
      <c r="P199" s="4">
        <f>Table1[[#This Row],[September Revisions (rollover)]]+Table1[[#This Row],[September Revisions (new appropriations)]]</f>
        <v>11615</v>
      </c>
      <c r="Q199" s="4">
        <v>11615</v>
      </c>
      <c r="R199" s="4">
        <v>0</v>
      </c>
      <c r="S199" s="4"/>
      <c r="T199" s="4"/>
      <c r="U199" s="4"/>
      <c r="V199" s="4">
        <f t="shared" si="6"/>
        <v>0</v>
      </c>
      <c r="W199" s="4">
        <f t="shared" si="7"/>
        <v>11615</v>
      </c>
    </row>
    <row r="200" spans="1:23" ht="15" customHeight="1" x14ac:dyDescent="0.3">
      <c r="A200" t="s">
        <v>36</v>
      </c>
      <c r="B200" t="s">
        <v>392</v>
      </c>
      <c r="C200" t="s">
        <v>56</v>
      </c>
      <c r="D200" t="s">
        <v>60</v>
      </c>
      <c r="E200" t="s">
        <v>34</v>
      </c>
      <c r="F200" t="s">
        <v>28</v>
      </c>
      <c r="G200" t="s">
        <v>313</v>
      </c>
      <c r="H200">
        <v>85410</v>
      </c>
      <c r="I200" t="s">
        <v>393</v>
      </c>
      <c r="J200">
        <v>0</v>
      </c>
      <c r="K200" s="4">
        <v>100000</v>
      </c>
      <c r="L200" s="4">
        <v>22389.94</v>
      </c>
      <c r="M200" s="4">
        <v>50000</v>
      </c>
      <c r="N200" s="4">
        <v>27610</v>
      </c>
      <c r="O200" s="4">
        <v>0</v>
      </c>
      <c r="P200" s="4">
        <f>Table1[[#This Row],[September Revisions (rollover)]]+Table1[[#This Row],[September Revisions (new appropriations)]]</f>
        <v>27610</v>
      </c>
      <c r="Q200" s="4">
        <v>77610</v>
      </c>
      <c r="R200" s="4">
        <v>0</v>
      </c>
      <c r="S200" s="4"/>
      <c r="T200" s="4"/>
      <c r="U200" s="4"/>
      <c r="V200" s="4">
        <f t="shared" si="6"/>
        <v>0</v>
      </c>
      <c r="W200" s="4">
        <f t="shared" si="7"/>
        <v>77610</v>
      </c>
    </row>
    <row r="201" spans="1:23" ht="15" customHeight="1" x14ac:dyDescent="0.3">
      <c r="A201" t="s">
        <v>36</v>
      </c>
      <c r="B201" t="s">
        <v>394</v>
      </c>
      <c r="C201" t="s">
        <v>56</v>
      </c>
      <c r="D201" t="s">
        <v>60</v>
      </c>
      <c r="E201" t="s">
        <v>34</v>
      </c>
      <c r="F201" t="s">
        <v>28</v>
      </c>
      <c r="G201" t="s">
        <v>313</v>
      </c>
      <c r="H201">
        <v>85410</v>
      </c>
      <c r="I201" t="s">
        <v>395</v>
      </c>
      <c r="J201">
        <v>0</v>
      </c>
      <c r="K201" s="4">
        <v>20000</v>
      </c>
      <c r="L201" s="4">
        <v>10460.68</v>
      </c>
      <c r="M201" s="4">
        <v>0</v>
      </c>
      <c r="N201" s="4">
        <v>9539</v>
      </c>
      <c r="O201" s="4">
        <v>0</v>
      </c>
      <c r="P201" s="4">
        <f>Table1[[#This Row],[September Revisions (rollover)]]+Table1[[#This Row],[September Revisions (new appropriations)]]</f>
        <v>9539</v>
      </c>
      <c r="Q201" s="4">
        <v>9539</v>
      </c>
      <c r="R201" s="4">
        <v>0</v>
      </c>
      <c r="S201" s="4"/>
      <c r="T201" s="4"/>
      <c r="U201" s="4"/>
      <c r="V201" s="4">
        <f t="shared" si="6"/>
        <v>0</v>
      </c>
      <c r="W201" s="4">
        <f t="shared" si="7"/>
        <v>9539</v>
      </c>
    </row>
    <row r="202" spans="1:23" ht="15" customHeight="1" x14ac:dyDescent="0.3">
      <c r="A202" t="s">
        <v>36</v>
      </c>
      <c r="B202" t="s">
        <v>396</v>
      </c>
      <c r="C202" t="s">
        <v>56</v>
      </c>
      <c r="D202" t="s">
        <v>60</v>
      </c>
      <c r="E202" t="s">
        <v>34</v>
      </c>
      <c r="F202" t="s">
        <v>28</v>
      </c>
      <c r="G202" t="s">
        <v>313</v>
      </c>
      <c r="H202">
        <v>85410</v>
      </c>
      <c r="I202" t="s">
        <v>397</v>
      </c>
      <c r="J202">
        <v>0</v>
      </c>
      <c r="K202" s="4">
        <v>120000</v>
      </c>
      <c r="L202" s="4">
        <v>61860.21</v>
      </c>
      <c r="M202" s="4">
        <v>0</v>
      </c>
      <c r="N202" s="4">
        <v>58140</v>
      </c>
      <c r="O202" s="4">
        <v>0</v>
      </c>
      <c r="P202" s="4">
        <f>Table1[[#This Row],[September Revisions (rollover)]]+Table1[[#This Row],[September Revisions (new appropriations)]]</f>
        <v>58140</v>
      </c>
      <c r="Q202" s="4">
        <v>58140</v>
      </c>
      <c r="R202" s="4">
        <v>0</v>
      </c>
      <c r="S202" s="4"/>
      <c r="T202" s="4"/>
      <c r="U202" s="4"/>
      <c r="V202" s="4">
        <f t="shared" si="6"/>
        <v>0</v>
      </c>
      <c r="W202" s="4">
        <f t="shared" si="7"/>
        <v>58140</v>
      </c>
    </row>
    <row r="203" spans="1:23" ht="15" customHeight="1" x14ac:dyDescent="0.3">
      <c r="A203" t="s">
        <v>36</v>
      </c>
      <c r="B203" t="s">
        <v>398</v>
      </c>
      <c r="C203" t="s">
        <v>56</v>
      </c>
      <c r="D203" t="s">
        <v>304</v>
      </c>
      <c r="E203" t="s">
        <v>188</v>
      </c>
      <c r="F203" t="s">
        <v>28</v>
      </c>
      <c r="G203" t="s">
        <v>313</v>
      </c>
      <c r="H203">
        <v>85410</v>
      </c>
      <c r="I203" t="s">
        <v>399</v>
      </c>
      <c r="J203">
        <v>0</v>
      </c>
      <c r="K203" s="4">
        <v>226992</v>
      </c>
      <c r="L203" s="4">
        <v>50486.520000000004</v>
      </c>
      <c r="M203" s="4">
        <v>76992</v>
      </c>
      <c r="N203" s="4">
        <v>99513</v>
      </c>
      <c r="O203" s="4">
        <v>0</v>
      </c>
      <c r="P203" s="4">
        <f>Table1[[#This Row],[September Revisions (rollover)]]+Table1[[#This Row],[September Revisions (new appropriations)]]</f>
        <v>99513</v>
      </c>
      <c r="Q203" s="4">
        <v>176505</v>
      </c>
      <c r="R203" s="4">
        <v>0</v>
      </c>
      <c r="S203" s="4"/>
      <c r="T203" s="4"/>
      <c r="U203" s="4"/>
      <c r="V203" s="4">
        <f t="shared" si="6"/>
        <v>0</v>
      </c>
      <c r="W203" s="4">
        <f t="shared" si="7"/>
        <v>176505</v>
      </c>
    </row>
    <row r="204" spans="1:23" ht="15" customHeight="1" x14ac:dyDescent="0.3">
      <c r="A204" t="s">
        <v>36</v>
      </c>
      <c r="B204" t="s">
        <v>400</v>
      </c>
      <c r="C204" t="s">
        <v>56</v>
      </c>
      <c r="D204" t="s">
        <v>60</v>
      </c>
      <c r="E204" t="s">
        <v>34</v>
      </c>
      <c r="F204" t="s">
        <v>28</v>
      </c>
      <c r="G204" t="s">
        <v>313</v>
      </c>
      <c r="H204">
        <v>85410</v>
      </c>
      <c r="I204" t="s">
        <v>401</v>
      </c>
      <c r="J204">
        <v>0</v>
      </c>
      <c r="K204" s="4">
        <v>184359</v>
      </c>
      <c r="L204" s="4">
        <v>22665.33</v>
      </c>
      <c r="M204" s="4">
        <v>134359</v>
      </c>
      <c r="N204" s="4">
        <v>27335</v>
      </c>
      <c r="O204" s="4">
        <v>0</v>
      </c>
      <c r="P204" s="4">
        <f>Table1[[#This Row],[September Revisions (rollover)]]+Table1[[#This Row],[September Revisions (new appropriations)]]</f>
        <v>27335</v>
      </c>
      <c r="Q204" s="4">
        <v>161694</v>
      </c>
      <c r="R204" s="4">
        <v>0</v>
      </c>
      <c r="S204" s="4"/>
      <c r="T204" s="4"/>
      <c r="U204" s="4"/>
      <c r="V204" s="4">
        <f t="shared" si="6"/>
        <v>0</v>
      </c>
      <c r="W204" s="4">
        <f t="shared" si="7"/>
        <v>161694</v>
      </c>
    </row>
    <row r="205" spans="1:23" ht="15" customHeight="1" x14ac:dyDescent="0.3">
      <c r="A205" t="s">
        <v>36</v>
      </c>
      <c r="B205" t="s">
        <v>402</v>
      </c>
      <c r="C205" t="s">
        <v>56</v>
      </c>
      <c r="D205" t="s">
        <v>403</v>
      </c>
      <c r="E205" t="s">
        <v>34</v>
      </c>
      <c r="F205" t="s">
        <v>28</v>
      </c>
      <c r="G205" t="s">
        <v>313</v>
      </c>
      <c r="H205">
        <v>85410</v>
      </c>
      <c r="I205" t="s">
        <v>404</v>
      </c>
      <c r="J205">
        <v>0</v>
      </c>
      <c r="K205" s="4">
        <v>32000</v>
      </c>
      <c r="L205" s="4">
        <v>0</v>
      </c>
      <c r="M205" s="4">
        <v>12000</v>
      </c>
      <c r="N205" s="4">
        <v>20000</v>
      </c>
      <c r="O205" s="4">
        <v>0</v>
      </c>
      <c r="P205" s="4">
        <f>Table1[[#This Row],[September Revisions (rollover)]]+Table1[[#This Row],[September Revisions (new appropriations)]]</f>
        <v>20000</v>
      </c>
      <c r="Q205" s="4">
        <v>32000</v>
      </c>
      <c r="R205" s="4">
        <v>0</v>
      </c>
      <c r="S205" s="4"/>
      <c r="T205" s="4"/>
      <c r="U205" s="4"/>
      <c r="V205" s="4">
        <f t="shared" si="6"/>
        <v>0</v>
      </c>
      <c r="W205" s="4">
        <f t="shared" si="7"/>
        <v>32000</v>
      </c>
    </row>
    <row r="206" spans="1:23" ht="15" customHeight="1" x14ac:dyDescent="0.3">
      <c r="A206" t="s">
        <v>36</v>
      </c>
      <c r="B206" t="s">
        <v>405</v>
      </c>
      <c r="C206" t="s">
        <v>56</v>
      </c>
      <c r="D206" t="s">
        <v>403</v>
      </c>
      <c r="E206" t="s">
        <v>34</v>
      </c>
      <c r="F206" t="s">
        <v>28</v>
      </c>
      <c r="G206" t="s">
        <v>313</v>
      </c>
      <c r="H206">
        <v>85410</v>
      </c>
      <c r="I206" t="s">
        <v>406</v>
      </c>
      <c r="J206">
        <v>0</v>
      </c>
      <c r="K206" s="4">
        <v>67200</v>
      </c>
      <c r="L206" s="4">
        <v>0</v>
      </c>
      <c r="M206" s="4">
        <v>67200</v>
      </c>
      <c r="N206" s="4">
        <v>0</v>
      </c>
      <c r="O206" s="4">
        <v>0</v>
      </c>
      <c r="P206" s="4">
        <f>Table1[[#This Row],[September Revisions (rollover)]]+Table1[[#This Row],[September Revisions (new appropriations)]]</f>
        <v>0</v>
      </c>
      <c r="Q206" s="4">
        <v>67200</v>
      </c>
      <c r="R206" s="4">
        <v>0</v>
      </c>
      <c r="S206" s="4"/>
      <c r="T206" s="4"/>
      <c r="U206" s="4"/>
      <c r="V206" s="4">
        <f t="shared" si="6"/>
        <v>0</v>
      </c>
      <c r="W206" s="4">
        <f t="shared" si="7"/>
        <v>67200</v>
      </c>
    </row>
    <row r="207" spans="1:23" ht="15" customHeight="1" x14ac:dyDescent="0.3">
      <c r="A207" t="s">
        <v>36</v>
      </c>
      <c r="B207" t="s">
        <v>407</v>
      </c>
      <c r="C207" t="s">
        <v>56</v>
      </c>
      <c r="D207" t="s">
        <v>86</v>
      </c>
      <c r="E207" t="s">
        <v>27</v>
      </c>
      <c r="F207" t="s">
        <v>28</v>
      </c>
      <c r="G207" t="s">
        <v>313</v>
      </c>
      <c r="H207">
        <v>85410</v>
      </c>
      <c r="I207" t="s">
        <v>408</v>
      </c>
      <c r="J207">
        <v>0</v>
      </c>
      <c r="K207" s="4">
        <v>20004</v>
      </c>
      <c r="L207" s="4">
        <v>1651.68</v>
      </c>
      <c r="M207" s="4">
        <v>17504</v>
      </c>
      <c r="N207" s="4">
        <v>848</v>
      </c>
      <c r="O207" s="4">
        <v>0</v>
      </c>
      <c r="P207" s="4">
        <f>Table1[[#This Row],[September Revisions (rollover)]]+Table1[[#This Row],[September Revisions (new appropriations)]]</f>
        <v>848</v>
      </c>
      <c r="Q207" s="4">
        <v>18352</v>
      </c>
      <c r="R207" s="4">
        <v>0</v>
      </c>
      <c r="S207" s="4"/>
      <c r="T207" s="4"/>
      <c r="U207" s="4"/>
      <c r="V207" s="4">
        <f t="shared" si="6"/>
        <v>0</v>
      </c>
      <c r="W207" s="4">
        <f t="shared" si="7"/>
        <v>18352</v>
      </c>
    </row>
    <row r="208" spans="1:23" ht="15" customHeight="1" x14ac:dyDescent="0.3">
      <c r="A208" t="s">
        <v>36</v>
      </c>
      <c r="B208" t="s">
        <v>409</v>
      </c>
      <c r="C208" t="s">
        <v>56</v>
      </c>
      <c r="D208" t="s">
        <v>86</v>
      </c>
      <c r="E208" t="s">
        <v>27</v>
      </c>
      <c r="F208" t="s">
        <v>28</v>
      </c>
      <c r="G208" t="s">
        <v>313</v>
      </c>
      <c r="H208">
        <v>85410</v>
      </c>
      <c r="I208" t="s">
        <v>410</v>
      </c>
      <c r="J208">
        <v>0</v>
      </c>
      <c r="K208" s="4">
        <v>52251</v>
      </c>
      <c r="L208" s="4">
        <v>550.56000000000006</v>
      </c>
      <c r="M208" s="4">
        <v>49751</v>
      </c>
      <c r="N208" s="4">
        <v>1949</v>
      </c>
      <c r="O208" s="4">
        <v>0</v>
      </c>
      <c r="P208" s="4">
        <f>Table1[[#This Row],[September Revisions (rollover)]]+Table1[[#This Row],[September Revisions (new appropriations)]]</f>
        <v>1949</v>
      </c>
      <c r="Q208" s="4">
        <v>51700</v>
      </c>
      <c r="R208" s="4">
        <v>0</v>
      </c>
      <c r="S208" s="4"/>
      <c r="T208" s="4"/>
      <c r="U208" s="4"/>
      <c r="V208" s="4">
        <f t="shared" si="6"/>
        <v>0</v>
      </c>
      <c r="W208" s="4">
        <f t="shared" si="7"/>
        <v>51700</v>
      </c>
    </row>
    <row r="209" spans="1:24" ht="15" customHeight="1" x14ac:dyDescent="0.3">
      <c r="A209" t="s">
        <v>36</v>
      </c>
      <c r="B209" t="s">
        <v>411</v>
      </c>
      <c r="C209" t="s">
        <v>56</v>
      </c>
      <c r="D209" t="s">
        <v>372</v>
      </c>
      <c r="E209" t="s">
        <v>27</v>
      </c>
      <c r="F209" t="s">
        <v>28</v>
      </c>
      <c r="G209" t="s">
        <v>313</v>
      </c>
      <c r="H209">
        <v>85410</v>
      </c>
      <c r="I209" t="s">
        <v>412</v>
      </c>
      <c r="J209">
        <v>0</v>
      </c>
      <c r="K209" s="4">
        <v>632</v>
      </c>
      <c r="L209" s="4">
        <v>0</v>
      </c>
      <c r="M209" s="4">
        <v>0</v>
      </c>
      <c r="N209" s="4">
        <v>632</v>
      </c>
      <c r="O209" s="4">
        <v>0</v>
      </c>
      <c r="P209" s="4">
        <f>Table1[[#This Row],[September Revisions (rollover)]]+Table1[[#This Row],[September Revisions (new appropriations)]]</f>
        <v>632</v>
      </c>
      <c r="Q209" s="4">
        <v>632</v>
      </c>
      <c r="R209" s="4">
        <v>0</v>
      </c>
      <c r="S209" s="4"/>
      <c r="T209" s="4"/>
      <c r="U209" s="4"/>
      <c r="V209" s="4">
        <f t="shared" si="6"/>
        <v>0</v>
      </c>
      <c r="W209" s="4">
        <f t="shared" si="7"/>
        <v>632</v>
      </c>
    </row>
    <row r="210" spans="1:24" ht="15" customHeight="1" x14ac:dyDescent="0.3">
      <c r="A210" t="s">
        <v>36</v>
      </c>
      <c r="B210" t="s">
        <v>413</v>
      </c>
      <c r="C210" t="s">
        <v>56</v>
      </c>
      <c r="D210" t="s">
        <v>86</v>
      </c>
      <c r="E210" t="s">
        <v>27</v>
      </c>
      <c r="F210" t="s">
        <v>28</v>
      </c>
      <c r="G210" t="s">
        <v>313</v>
      </c>
      <c r="H210">
        <v>85410</v>
      </c>
      <c r="I210" t="s">
        <v>414</v>
      </c>
      <c r="J210">
        <v>0</v>
      </c>
      <c r="K210" s="4">
        <v>418094</v>
      </c>
      <c r="L210" s="4">
        <v>406742.89999999997</v>
      </c>
      <c r="M210" s="4">
        <v>70884</v>
      </c>
      <c r="N210" s="4">
        <v>-59533</v>
      </c>
      <c r="O210" s="4">
        <v>0</v>
      </c>
      <c r="P210" s="4">
        <f>Table1[[#This Row],[September Revisions (rollover)]]+Table1[[#This Row],[September Revisions (new appropriations)]]</f>
        <v>-59533</v>
      </c>
      <c r="Q210" s="4">
        <v>11351</v>
      </c>
      <c r="R210" s="4">
        <v>0</v>
      </c>
      <c r="S210" s="4"/>
      <c r="T210" s="4"/>
      <c r="U210" s="4"/>
      <c r="V210" s="4">
        <f t="shared" si="6"/>
        <v>0</v>
      </c>
      <c r="W210" s="4">
        <f t="shared" si="7"/>
        <v>11351</v>
      </c>
    </row>
    <row r="211" spans="1:24" ht="15" customHeight="1" x14ac:dyDescent="0.3">
      <c r="A211" t="s">
        <v>36</v>
      </c>
      <c r="B211" t="s">
        <v>415</v>
      </c>
      <c r="C211" t="s">
        <v>56</v>
      </c>
      <c r="D211" t="s">
        <v>63</v>
      </c>
      <c r="E211" t="s">
        <v>34</v>
      </c>
      <c r="F211" t="s">
        <v>28</v>
      </c>
      <c r="G211" t="s">
        <v>313</v>
      </c>
      <c r="H211">
        <v>85410</v>
      </c>
      <c r="I211" t="s">
        <v>416</v>
      </c>
      <c r="J211">
        <v>0</v>
      </c>
      <c r="K211" s="4">
        <v>253618</v>
      </c>
      <c r="L211" s="4">
        <v>508.15000000000003</v>
      </c>
      <c r="M211" s="4">
        <v>153618</v>
      </c>
      <c r="N211" s="4">
        <v>99492</v>
      </c>
      <c r="O211" s="4">
        <v>0</v>
      </c>
      <c r="P211" s="4">
        <f>Table1[[#This Row],[September Revisions (rollover)]]+Table1[[#This Row],[September Revisions (new appropriations)]]</f>
        <v>99492</v>
      </c>
      <c r="Q211" s="4">
        <v>253110</v>
      </c>
      <c r="R211" s="4">
        <v>0</v>
      </c>
      <c r="S211" s="4"/>
      <c r="T211" s="4"/>
      <c r="U211" s="4"/>
      <c r="V211" s="4">
        <f t="shared" si="6"/>
        <v>0</v>
      </c>
      <c r="W211" s="4">
        <f t="shared" si="7"/>
        <v>253110</v>
      </c>
    </row>
    <row r="212" spans="1:24" ht="15" customHeight="1" x14ac:dyDescent="0.3">
      <c r="A212" t="s">
        <v>36</v>
      </c>
      <c r="B212" t="s">
        <v>417</v>
      </c>
      <c r="C212" t="s">
        <v>56</v>
      </c>
      <c r="D212" t="s">
        <v>63</v>
      </c>
      <c r="E212" t="s">
        <v>34</v>
      </c>
      <c r="F212" t="s">
        <v>28</v>
      </c>
      <c r="G212" t="s">
        <v>313</v>
      </c>
      <c r="H212">
        <v>85410</v>
      </c>
      <c r="I212" t="s">
        <v>418</v>
      </c>
      <c r="J212">
        <v>0</v>
      </c>
      <c r="K212" s="4">
        <v>1069070</v>
      </c>
      <c r="L212" s="4">
        <v>10163.050000000001</v>
      </c>
      <c r="M212" s="4">
        <v>819070</v>
      </c>
      <c r="N212" s="4">
        <v>239837</v>
      </c>
      <c r="O212" s="4">
        <v>0</v>
      </c>
      <c r="P212" s="4">
        <f>Table1[[#This Row],[September Revisions (rollover)]]+Table1[[#This Row],[September Revisions (new appropriations)]]</f>
        <v>239837</v>
      </c>
      <c r="Q212" s="4">
        <v>1058907</v>
      </c>
      <c r="R212" s="4">
        <v>0</v>
      </c>
      <c r="S212" s="4"/>
      <c r="T212" s="4"/>
      <c r="U212" s="4"/>
      <c r="V212" s="4">
        <f t="shared" si="6"/>
        <v>0</v>
      </c>
      <c r="W212" s="4">
        <f t="shared" si="7"/>
        <v>1058907</v>
      </c>
      <c r="X212" s="4"/>
    </row>
    <row r="213" spans="1:24" ht="15" customHeight="1" x14ac:dyDescent="0.3">
      <c r="A213" t="s">
        <v>36</v>
      </c>
      <c r="B213" t="s">
        <v>419</v>
      </c>
      <c r="C213" t="s">
        <v>56</v>
      </c>
      <c r="D213" t="s">
        <v>63</v>
      </c>
      <c r="E213" t="s">
        <v>34</v>
      </c>
      <c r="F213" t="s">
        <v>28</v>
      </c>
      <c r="G213" t="s">
        <v>313</v>
      </c>
      <c r="H213">
        <v>85410</v>
      </c>
      <c r="I213" t="s">
        <v>420</v>
      </c>
      <c r="J213">
        <v>0</v>
      </c>
      <c r="K213" s="4">
        <v>588879</v>
      </c>
      <c r="L213" s="4">
        <v>5061.92</v>
      </c>
      <c r="M213" s="4">
        <v>288879</v>
      </c>
      <c r="N213" s="4">
        <v>294938</v>
      </c>
      <c r="O213" s="4">
        <v>0</v>
      </c>
      <c r="P213" s="4">
        <f>Table1[[#This Row],[September Revisions (rollover)]]+Table1[[#This Row],[September Revisions (new appropriations)]]</f>
        <v>294938</v>
      </c>
      <c r="Q213" s="4">
        <v>583817</v>
      </c>
      <c r="R213" s="4">
        <v>0</v>
      </c>
      <c r="S213" s="4"/>
      <c r="T213" s="4"/>
      <c r="U213" s="4"/>
      <c r="V213" s="4">
        <f t="shared" si="6"/>
        <v>0</v>
      </c>
      <c r="W213" s="4">
        <f t="shared" si="7"/>
        <v>583817</v>
      </c>
    </row>
    <row r="214" spans="1:24" ht="15" customHeight="1" x14ac:dyDescent="0.3">
      <c r="A214" t="s">
        <v>36</v>
      </c>
      <c r="B214" t="s">
        <v>421</v>
      </c>
      <c r="C214" t="s">
        <v>56</v>
      </c>
      <c r="D214" t="s">
        <v>63</v>
      </c>
      <c r="E214" t="s">
        <v>34</v>
      </c>
      <c r="F214" t="s">
        <v>28</v>
      </c>
      <c r="G214" t="s">
        <v>313</v>
      </c>
      <c r="H214">
        <v>85410</v>
      </c>
      <c r="I214" t="s">
        <v>422</v>
      </c>
      <c r="J214">
        <v>0</v>
      </c>
      <c r="K214" s="4">
        <v>46268</v>
      </c>
      <c r="L214" s="4">
        <v>101.65</v>
      </c>
      <c r="M214" s="4">
        <v>36268</v>
      </c>
      <c r="N214" s="4">
        <v>9898</v>
      </c>
      <c r="O214" s="4">
        <v>0</v>
      </c>
      <c r="P214" s="4">
        <f>Table1[[#This Row],[September Revisions (rollover)]]+Table1[[#This Row],[September Revisions (new appropriations)]]</f>
        <v>9898</v>
      </c>
      <c r="Q214" s="4">
        <v>46166</v>
      </c>
      <c r="R214" s="4">
        <v>0</v>
      </c>
      <c r="S214" s="4"/>
      <c r="T214" s="4"/>
      <c r="U214" s="4"/>
      <c r="V214" s="4">
        <f t="shared" si="6"/>
        <v>0</v>
      </c>
      <c r="W214" s="4">
        <f t="shared" si="7"/>
        <v>46166</v>
      </c>
    </row>
    <row r="215" spans="1:24" ht="15" customHeight="1" x14ac:dyDescent="0.3">
      <c r="A215" t="s">
        <v>36</v>
      </c>
      <c r="B215" t="s">
        <v>423</v>
      </c>
      <c r="C215" t="s">
        <v>56</v>
      </c>
      <c r="D215" t="s">
        <v>63</v>
      </c>
      <c r="E215" t="s">
        <v>34</v>
      </c>
      <c r="F215" t="s">
        <v>28</v>
      </c>
      <c r="G215" t="s">
        <v>313</v>
      </c>
      <c r="H215">
        <v>85410</v>
      </c>
      <c r="I215" t="s">
        <v>424</v>
      </c>
      <c r="J215">
        <v>0</v>
      </c>
      <c r="K215" s="4">
        <v>243988</v>
      </c>
      <c r="L215" s="4">
        <v>406.55</v>
      </c>
      <c r="M215" s="4">
        <v>118988</v>
      </c>
      <c r="N215" s="4">
        <v>124593</v>
      </c>
      <c r="O215" s="4">
        <v>0</v>
      </c>
      <c r="P215" s="4">
        <f>Table1[[#This Row],[September Revisions (rollover)]]+Table1[[#This Row],[September Revisions (new appropriations)]]</f>
        <v>124593</v>
      </c>
      <c r="Q215" s="4">
        <v>243581</v>
      </c>
      <c r="R215" s="4">
        <v>0</v>
      </c>
      <c r="S215" s="4"/>
      <c r="T215" s="4"/>
      <c r="U215" s="4"/>
      <c r="V215" s="4">
        <f t="shared" si="6"/>
        <v>0</v>
      </c>
      <c r="W215" s="4">
        <f t="shared" si="7"/>
        <v>243581</v>
      </c>
    </row>
    <row r="216" spans="1:24" ht="15" customHeight="1" x14ac:dyDescent="0.3">
      <c r="A216" t="s">
        <v>36</v>
      </c>
      <c r="B216" t="s">
        <v>425</v>
      </c>
      <c r="C216" t="s">
        <v>56</v>
      </c>
      <c r="D216" t="s">
        <v>63</v>
      </c>
      <c r="E216" t="s">
        <v>34</v>
      </c>
      <c r="F216" t="s">
        <v>28</v>
      </c>
      <c r="G216" t="s">
        <v>313</v>
      </c>
      <c r="H216">
        <v>85410</v>
      </c>
      <c r="I216" t="s">
        <v>426</v>
      </c>
      <c r="J216">
        <v>0</v>
      </c>
      <c r="K216" s="4">
        <v>150000</v>
      </c>
      <c r="L216" s="4">
        <v>10878.800000000001</v>
      </c>
      <c r="M216" s="4">
        <v>0</v>
      </c>
      <c r="N216" s="4">
        <v>139121</v>
      </c>
      <c r="O216" s="4">
        <v>0</v>
      </c>
      <c r="P216" s="4">
        <f>Table1[[#This Row],[September Revisions (rollover)]]+Table1[[#This Row],[September Revisions (new appropriations)]]</f>
        <v>139121</v>
      </c>
      <c r="Q216" s="4">
        <v>139121</v>
      </c>
      <c r="R216" s="4">
        <v>0</v>
      </c>
      <c r="S216" s="4"/>
      <c r="T216" s="4"/>
      <c r="U216" s="4"/>
      <c r="V216" s="4">
        <f t="shared" si="6"/>
        <v>0</v>
      </c>
      <c r="W216" s="4">
        <f t="shared" si="7"/>
        <v>139121</v>
      </c>
    </row>
    <row r="217" spans="1:24" ht="15" customHeight="1" x14ac:dyDescent="0.3">
      <c r="A217" t="s">
        <v>36</v>
      </c>
      <c r="B217" t="s">
        <v>427</v>
      </c>
      <c r="C217" t="s">
        <v>56</v>
      </c>
      <c r="D217" t="s">
        <v>63</v>
      </c>
      <c r="E217" t="s">
        <v>34</v>
      </c>
      <c r="F217" t="s">
        <v>28</v>
      </c>
      <c r="G217" t="s">
        <v>313</v>
      </c>
      <c r="H217">
        <v>85410</v>
      </c>
      <c r="I217" t="s">
        <v>428</v>
      </c>
      <c r="J217">
        <v>0</v>
      </c>
      <c r="K217" s="4">
        <v>50000</v>
      </c>
      <c r="L217" s="4">
        <v>101.65</v>
      </c>
      <c r="M217" s="4">
        <v>25000</v>
      </c>
      <c r="N217" s="4">
        <v>24898</v>
      </c>
      <c r="O217" s="4">
        <v>0</v>
      </c>
      <c r="P217" s="4">
        <f>Table1[[#This Row],[September Revisions (rollover)]]+Table1[[#This Row],[September Revisions (new appropriations)]]</f>
        <v>24898</v>
      </c>
      <c r="Q217" s="4">
        <v>49898</v>
      </c>
      <c r="R217" s="4">
        <v>0</v>
      </c>
      <c r="S217" s="4"/>
      <c r="T217" s="4"/>
      <c r="U217" s="4"/>
      <c r="V217" s="4">
        <f t="shared" si="6"/>
        <v>0</v>
      </c>
      <c r="W217" s="4">
        <f t="shared" si="7"/>
        <v>49898</v>
      </c>
    </row>
    <row r="218" spans="1:24" ht="15" customHeight="1" x14ac:dyDescent="0.3">
      <c r="A218" t="s">
        <v>36</v>
      </c>
      <c r="B218" t="s">
        <v>429</v>
      </c>
      <c r="C218" t="s">
        <v>56</v>
      </c>
      <c r="D218" t="s">
        <v>63</v>
      </c>
      <c r="E218" t="s">
        <v>34</v>
      </c>
      <c r="F218" t="s">
        <v>28</v>
      </c>
      <c r="G218" t="s">
        <v>313</v>
      </c>
      <c r="H218">
        <v>85410</v>
      </c>
      <c r="I218" t="s">
        <v>430</v>
      </c>
      <c r="J218">
        <v>0</v>
      </c>
      <c r="K218" s="4">
        <v>25000</v>
      </c>
      <c r="L218" s="4">
        <v>0</v>
      </c>
      <c r="M218" s="4">
        <v>10000</v>
      </c>
      <c r="N218" s="4">
        <v>15000</v>
      </c>
      <c r="O218" s="4">
        <v>0</v>
      </c>
      <c r="P218" s="4">
        <f>Table1[[#This Row],[September Revisions (rollover)]]+Table1[[#This Row],[September Revisions (new appropriations)]]</f>
        <v>15000</v>
      </c>
      <c r="Q218" s="4">
        <v>25000</v>
      </c>
      <c r="R218" s="4">
        <v>0</v>
      </c>
      <c r="S218" s="4"/>
      <c r="T218" s="4"/>
      <c r="U218" s="4"/>
      <c r="V218" s="4">
        <f t="shared" si="6"/>
        <v>0</v>
      </c>
      <c r="W218" s="4">
        <f t="shared" si="7"/>
        <v>25000</v>
      </c>
    </row>
    <row r="219" spans="1:24" ht="15" customHeight="1" x14ac:dyDescent="0.3">
      <c r="A219" t="s">
        <v>36</v>
      </c>
      <c r="B219" t="s">
        <v>431</v>
      </c>
      <c r="C219" t="s">
        <v>56</v>
      </c>
      <c r="D219" t="s">
        <v>86</v>
      </c>
      <c r="E219" t="s">
        <v>27</v>
      </c>
      <c r="F219" t="s">
        <v>28</v>
      </c>
      <c r="G219" t="s">
        <v>313</v>
      </c>
      <c r="H219">
        <v>85410</v>
      </c>
      <c r="I219" t="s">
        <v>432</v>
      </c>
      <c r="J219">
        <v>0</v>
      </c>
      <c r="K219" s="4">
        <v>67192</v>
      </c>
      <c r="L219" s="4">
        <v>1041.1500000000001</v>
      </c>
      <c r="M219" s="4">
        <v>37192</v>
      </c>
      <c r="N219" s="4">
        <v>28959</v>
      </c>
      <c r="O219" s="4">
        <v>0</v>
      </c>
      <c r="P219" s="4">
        <f>Table1[[#This Row],[September Revisions (rollover)]]+Table1[[#This Row],[September Revisions (new appropriations)]]</f>
        <v>28959</v>
      </c>
      <c r="Q219" s="4">
        <v>66151</v>
      </c>
      <c r="R219" s="4">
        <v>0</v>
      </c>
      <c r="S219" s="4"/>
      <c r="T219" s="4"/>
      <c r="U219" s="4"/>
      <c r="V219" s="4">
        <f t="shared" si="6"/>
        <v>0</v>
      </c>
      <c r="W219" s="4">
        <f t="shared" si="7"/>
        <v>66151</v>
      </c>
    </row>
    <row r="220" spans="1:24" ht="15" customHeight="1" x14ac:dyDescent="0.3">
      <c r="A220" t="s">
        <v>36</v>
      </c>
      <c r="B220" t="s">
        <v>433</v>
      </c>
      <c r="C220" t="s">
        <v>56</v>
      </c>
      <c r="D220" t="s">
        <v>403</v>
      </c>
      <c r="E220" t="s">
        <v>34</v>
      </c>
      <c r="F220" t="s">
        <v>28</v>
      </c>
      <c r="G220" t="s">
        <v>313</v>
      </c>
      <c r="H220">
        <v>85410</v>
      </c>
      <c r="I220" t="s">
        <v>434</v>
      </c>
      <c r="J220">
        <v>0</v>
      </c>
      <c r="K220" s="4">
        <v>617016</v>
      </c>
      <c r="L220" s="4">
        <v>1249.3800000000001</v>
      </c>
      <c r="M220" s="4">
        <v>617016</v>
      </c>
      <c r="N220" s="4">
        <v>-1249</v>
      </c>
      <c r="O220" s="4">
        <v>0</v>
      </c>
      <c r="P220" s="4">
        <f>Table1[[#This Row],[September Revisions (rollover)]]+Table1[[#This Row],[September Revisions (new appropriations)]]</f>
        <v>-1249</v>
      </c>
      <c r="Q220" s="4">
        <v>615767</v>
      </c>
      <c r="R220" s="4">
        <v>0</v>
      </c>
      <c r="S220" s="4"/>
      <c r="T220" s="4"/>
      <c r="U220" s="4"/>
      <c r="V220" s="4">
        <f t="shared" si="6"/>
        <v>0</v>
      </c>
      <c r="W220" s="4">
        <f t="shared" si="7"/>
        <v>615767</v>
      </c>
    </row>
    <row r="221" spans="1:24" ht="15" customHeight="1" x14ac:dyDescent="0.3">
      <c r="A221" t="s">
        <v>36</v>
      </c>
      <c r="B221" t="s">
        <v>435</v>
      </c>
      <c r="C221" t="s">
        <v>56</v>
      </c>
      <c r="D221" t="s">
        <v>63</v>
      </c>
      <c r="E221" t="s">
        <v>34</v>
      </c>
      <c r="F221" t="s">
        <v>28</v>
      </c>
      <c r="G221" t="s">
        <v>313</v>
      </c>
      <c r="H221">
        <v>85410</v>
      </c>
      <c r="I221" t="s">
        <v>436</v>
      </c>
      <c r="J221">
        <v>0</v>
      </c>
      <c r="K221" s="4">
        <v>21372</v>
      </c>
      <c r="L221" s="4">
        <v>0</v>
      </c>
      <c r="M221" s="4">
        <v>0</v>
      </c>
      <c r="N221" s="4">
        <v>0</v>
      </c>
      <c r="O221" s="4">
        <v>0</v>
      </c>
      <c r="P221" s="4">
        <f>Table1[[#This Row],[September Revisions (rollover)]]+Table1[[#This Row],[September Revisions (new appropriations)]]</f>
        <v>0</v>
      </c>
      <c r="Q221" s="4">
        <v>0</v>
      </c>
      <c r="R221" s="4">
        <v>0</v>
      </c>
      <c r="S221" s="4">
        <v>0</v>
      </c>
      <c r="T221" s="4">
        <v>0</v>
      </c>
      <c r="U221" s="4">
        <v>0</v>
      </c>
      <c r="V221" s="4">
        <f t="shared" si="6"/>
        <v>0</v>
      </c>
      <c r="W221" s="4">
        <f t="shared" si="7"/>
        <v>0</v>
      </c>
    </row>
    <row r="222" spans="1:24" ht="15" customHeight="1" x14ac:dyDescent="0.3">
      <c r="A222" t="s">
        <v>36</v>
      </c>
      <c r="B222" t="s">
        <v>437</v>
      </c>
      <c r="C222" t="s">
        <v>56</v>
      </c>
      <c r="D222" t="s">
        <v>403</v>
      </c>
      <c r="E222" t="s">
        <v>34</v>
      </c>
      <c r="F222" t="s">
        <v>28</v>
      </c>
      <c r="G222" t="s">
        <v>313</v>
      </c>
      <c r="H222">
        <v>85410</v>
      </c>
      <c r="I222" t="s">
        <v>438</v>
      </c>
      <c r="J222">
        <v>0</v>
      </c>
      <c r="K222" s="4">
        <v>38409</v>
      </c>
      <c r="L222" s="4">
        <v>1538.77</v>
      </c>
      <c r="M222" s="4">
        <v>36870</v>
      </c>
      <c r="N222" s="4">
        <v>0</v>
      </c>
      <c r="O222" s="4">
        <v>0</v>
      </c>
      <c r="P222" s="4">
        <f>Table1[[#This Row],[September Revisions (rollover)]]+Table1[[#This Row],[September Revisions (new appropriations)]]</f>
        <v>0</v>
      </c>
      <c r="Q222" s="4">
        <v>36870</v>
      </c>
      <c r="R222" s="4">
        <v>0</v>
      </c>
      <c r="S222" s="4"/>
      <c r="T222" s="4"/>
      <c r="U222" s="4"/>
      <c r="V222" s="4">
        <f t="shared" si="6"/>
        <v>0</v>
      </c>
      <c r="W222" s="4">
        <f t="shared" si="7"/>
        <v>36870</v>
      </c>
    </row>
    <row r="223" spans="1:24" ht="15" customHeight="1" x14ac:dyDescent="0.3">
      <c r="A223" t="s">
        <v>36</v>
      </c>
      <c r="B223" t="s">
        <v>439</v>
      </c>
      <c r="C223" t="s">
        <v>56</v>
      </c>
      <c r="D223" t="s">
        <v>150</v>
      </c>
      <c r="E223" t="s">
        <v>53</v>
      </c>
      <c r="F223" t="s">
        <v>28</v>
      </c>
      <c r="G223" t="s">
        <v>313</v>
      </c>
      <c r="H223">
        <v>85410</v>
      </c>
      <c r="I223" t="s">
        <v>440</v>
      </c>
      <c r="J223">
        <v>0</v>
      </c>
      <c r="K223" s="4">
        <v>175677</v>
      </c>
      <c r="L223" s="4">
        <v>406.5</v>
      </c>
      <c r="M223" s="4">
        <v>0</v>
      </c>
      <c r="N223" s="4">
        <v>0</v>
      </c>
      <c r="O223" s="4">
        <v>0</v>
      </c>
      <c r="P223" s="4">
        <f>Table1[[#This Row],[September Revisions (rollover)]]+Table1[[#This Row],[September Revisions (new appropriations)]]</f>
        <v>0</v>
      </c>
      <c r="Q223" s="4">
        <v>0</v>
      </c>
      <c r="R223" s="4">
        <v>0</v>
      </c>
      <c r="S223" s="4">
        <v>0</v>
      </c>
      <c r="T223" s="4">
        <v>0</v>
      </c>
      <c r="U223" s="4">
        <v>0</v>
      </c>
      <c r="V223" s="4">
        <f t="shared" si="6"/>
        <v>0</v>
      </c>
      <c r="W223" s="4">
        <f t="shared" si="7"/>
        <v>0</v>
      </c>
    </row>
    <row r="224" spans="1:24" ht="15" customHeight="1" x14ac:dyDescent="0.3">
      <c r="A224" t="s">
        <v>36</v>
      </c>
      <c r="B224" t="s">
        <v>441</v>
      </c>
      <c r="C224" t="s">
        <v>56</v>
      </c>
      <c r="D224" t="s">
        <v>150</v>
      </c>
      <c r="E224" t="s">
        <v>53</v>
      </c>
      <c r="F224" t="s">
        <v>28</v>
      </c>
      <c r="G224" t="s">
        <v>313</v>
      </c>
      <c r="H224">
        <v>85410</v>
      </c>
      <c r="I224" t="s">
        <v>442</v>
      </c>
      <c r="J224">
        <v>0</v>
      </c>
      <c r="K224" s="4">
        <v>175677</v>
      </c>
      <c r="L224" s="4">
        <v>813</v>
      </c>
      <c r="M224" s="4">
        <v>0</v>
      </c>
      <c r="N224" s="4">
        <v>0</v>
      </c>
      <c r="O224" s="4">
        <v>0</v>
      </c>
      <c r="P224" s="4">
        <f>Table1[[#This Row],[September Revisions (rollover)]]+Table1[[#This Row],[September Revisions (new appropriations)]]</f>
        <v>0</v>
      </c>
      <c r="Q224" s="4">
        <v>0</v>
      </c>
      <c r="R224" s="4">
        <v>0</v>
      </c>
      <c r="S224" s="4">
        <v>0</v>
      </c>
      <c r="T224" s="4">
        <v>0</v>
      </c>
      <c r="U224" s="4">
        <v>0</v>
      </c>
      <c r="V224" s="4">
        <f t="shared" si="6"/>
        <v>0</v>
      </c>
      <c r="W224" s="4">
        <f t="shared" si="7"/>
        <v>0</v>
      </c>
    </row>
    <row r="225" spans="1:23" ht="15" customHeight="1" x14ac:dyDescent="0.3">
      <c r="A225" t="s">
        <v>36</v>
      </c>
      <c r="B225" t="s">
        <v>443</v>
      </c>
      <c r="C225" t="s">
        <v>56</v>
      </c>
      <c r="D225" t="s">
        <v>86</v>
      </c>
      <c r="E225" t="s">
        <v>27</v>
      </c>
      <c r="F225" t="s">
        <v>28</v>
      </c>
      <c r="G225" t="s">
        <v>313</v>
      </c>
      <c r="H225">
        <v>85410</v>
      </c>
      <c r="I225" t="s">
        <v>444</v>
      </c>
      <c r="J225">
        <v>0</v>
      </c>
      <c r="K225" s="4">
        <v>43775</v>
      </c>
      <c r="L225" s="4">
        <v>0</v>
      </c>
      <c r="M225" s="4">
        <v>43775</v>
      </c>
      <c r="N225" s="4">
        <v>0</v>
      </c>
      <c r="O225" s="4">
        <v>0</v>
      </c>
      <c r="P225" s="4">
        <f>Table1[[#This Row],[September Revisions (rollover)]]+Table1[[#This Row],[September Revisions (new appropriations)]]</f>
        <v>0</v>
      </c>
      <c r="Q225" s="4">
        <v>43775</v>
      </c>
      <c r="R225" s="4">
        <v>0</v>
      </c>
      <c r="S225" s="4"/>
      <c r="T225" s="4"/>
      <c r="U225" s="4"/>
      <c r="V225" s="4">
        <f t="shared" si="6"/>
        <v>0</v>
      </c>
      <c r="W225" s="4">
        <f t="shared" si="7"/>
        <v>43775</v>
      </c>
    </row>
    <row r="226" spans="1:23" ht="15" customHeight="1" x14ac:dyDescent="0.3">
      <c r="A226" t="s">
        <v>36</v>
      </c>
      <c r="B226" t="s">
        <v>445</v>
      </c>
      <c r="C226" t="s">
        <v>56</v>
      </c>
      <c r="D226" t="s">
        <v>63</v>
      </c>
      <c r="E226" t="s">
        <v>34</v>
      </c>
      <c r="F226" t="s">
        <v>28</v>
      </c>
      <c r="G226" t="s">
        <v>313</v>
      </c>
      <c r="H226">
        <v>85410</v>
      </c>
      <c r="K226" s="4"/>
      <c r="L226" s="4"/>
      <c r="M226" s="4"/>
      <c r="N226" s="4"/>
      <c r="O226" s="4"/>
      <c r="P226" s="4">
        <f>Table1[[#This Row],[September Revisions (rollover)]]+Table1[[#This Row],[September Revisions (new appropriations)]]</f>
        <v>0</v>
      </c>
      <c r="Q226" s="4"/>
      <c r="R226" s="4"/>
      <c r="S226" s="4"/>
      <c r="T226" s="4">
        <v>67848</v>
      </c>
      <c r="U226" s="4"/>
      <c r="V226" s="4">
        <f t="shared" si="6"/>
        <v>67848</v>
      </c>
      <c r="W226" s="4">
        <f t="shared" si="7"/>
        <v>67848</v>
      </c>
    </row>
    <row r="227" spans="1:23" ht="15" customHeight="1" x14ac:dyDescent="0.3">
      <c r="A227" t="s">
        <v>36</v>
      </c>
      <c r="B227" t="s">
        <v>445</v>
      </c>
      <c r="C227" t="s">
        <v>56</v>
      </c>
      <c r="D227" t="s">
        <v>63</v>
      </c>
      <c r="E227" t="s">
        <v>34</v>
      </c>
      <c r="F227" t="s">
        <v>28</v>
      </c>
      <c r="G227" t="s">
        <v>313</v>
      </c>
      <c r="H227">
        <v>85410</v>
      </c>
      <c r="K227" s="4"/>
      <c r="L227" s="4"/>
      <c r="M227" s="4"/>
      <c r="N227" s="4"/>
      <c r="O227" s="4"/>
      <c r="P227" s="4">
        <f>Table1[[#This Row],[September Revisions (rollover)]]+Table1[[#This Row],[September Revisions (new appropriations)]]</f>
        <v>0</v>
      </c>
      <c r="Q227" s="4"/>
      <c r="R227" s="4"/>
      <c r="S227" s="4"/>
      <c r="T227" s="4">
        <v>67848</v>
      </c>
      <c r="U227" s="4"/>
      <c r="V227" s="4">
        <f t="shared" si="6"/>
        <v>67848</v>
      </c>
      <c r="W227" s="4">
        <f t="shared" si="7"/>
        <v>67848</v>
      </c>
    </row>
    <row r="228" spans="1:23" ht="15" customHeight="1" x14ac:dyDescent="0.3">
      <c r="A228" t="s">
        <v>36</v>
      </c>
      <c r="B228" t="s">
        <v>446</v>
      </c>
      <c r="C228" t="s">
        <v>56</v>
      </c>
      <c r="D228" t="s">
        <v>63</v>
      </c>
      <c r="E228" t="s">
        <v>34</v>
      </c>
      <c r="F228" t="s">
        <v>28</v>
      </c>
      <c r="G228" t="s">
        <v>313</v>
      </c>
      <c r="H228">
        <v>85410</v>
      </c>
      <c r="K228" s="4"/>
      <c r="L228" s="4"/>
      <c r="M228" s="4"/>
      <c r="N228" s="4"/>
      <c r="O228" s="4"/>
      <c r="P228" s="4">
        <f>Table1[[#This Row],[September Revisions (rollover)]]+Table1[[#This Row],[September Revisions (new appropriations)]]</f>
        <v>0</v>
      </c>
      <c r="Q228" s="4"/>
      <c r="R228" s="4"/>
      <c r="S228" s="4"/>
      <c r="T228" s="4">
        <v>13600.8</v>
      </c>
      <c r="U228" s="4"/>
      <c r="V228" s="4">
        <f t="shared" si="6"/>
        <v>13600.8</v>
      </c>
      <c r="W228" s="4">
        <f t="shared" si="7"/>
        <v>13600.8</v>
      </c>
    </row>
    <row r="229" spans="1:23" ht="15" customHeight="1" x14ac:dyDescent="0.3">
      <c r="A229" t="s">
        <v>36</v>
      </c>
      <c r="B229" t="s">
        <v>446</v>
      </c>
      <c r="C229" t="s">
        <v>56</v>
      </c>
      <c r="D229" t="s">
        <v>63</v>
      </c>
      <c r="E229" t="s">
        <v>34</v>
      </c>
      <c r="F229" t="s">
        <v>28</v>
      </c>
      <c r="G229" t="s">
        <v>313</v>
      </c>
      <c r="H229">
        <v>85410</v>
      </c>
      <c r="K229" s="4"/>
      <c r="L229" s="4"/>
      <c r="M229" s="4"/>
      <c r="N229" s="4"/>
      <c r="O229" s="4"/>
      <c r="P229" s="4">
        <f>Table1[[#This Row],[September Revisions (rollover)]]+Table1[[#This Row],[September Revisions (new appropriations)]]</f>
        <v>0</v>
      </c>
      <c r="Q229" s="4"/>
      <c r="R229" s="4"/>
      <c r="S229" s="4"/>
      <c r="T229" s="4">
        <v>13600.8</v>
      </c>
      <c r="U229" s="4"/>
      <c r="V229" s="4">
        <f t="shared" si="6"/>
        <v>13600.8</v>
      </c>
      <c r="W229" s="4">
        <f t="shared" si="7"/>
        <v>13600.8</v>
      </c>
    </row>
    <row r="230" spans="1:23" ht="15" customHeight="1" x14ac:dyDescent="0.3">
      <c r="A230" t="s">
        <v>36</v>
      </c>
      <c r="B230" t="s">
        <v>447</v>
      </c>
      <c r="C230" t="s">
        <v>56</v>
      </c>
      <c r="D230" t="s">
        <v>63</v>
      </c>
      <c r="E230" t="s">
        <v>34</v>
      </c>
      <c r="F230" t="s">
        <v>28</v>
      </c>
      <c r="G230" t="s">
        <v>313</v>
      </c>
      <c r="H230">
        <v>85410</v>
      </c>
      <c r="K230" s="4"/>
      <c r="L230" s="4"/>
      <c r="M230" s="4"/>
      <c r="N230" s="4"/>
      <c r="O230" s="4"/>
      <c r="P230" s="4">
        <f>Table1[[#This Row],[September Revisions (rollover)]]+Table1[[#This Row],[September Revisions (new appropriations)]]</f>
        <v>0</v>
      </c>
      <c r="Q230" s="4"/>
      <c r="R230" s="4"/>
      <c r="S230" s="4"/>
      <c r="T230" s="4">
        <v>24640.799999999999</v>
      </c>
      <c r="U230" s="4"/>
      <c r="V230" s="4">
        <f t="shared" si="6"/>
        <v>24640.799999999999</v>
      </c>
      <c r="W230" s="4">
        <f t="shared" si="7"/>
        <v>24640.799999999999</v>
      </c>
    </row>
    <row r="231" spans="1:23" ht="15" customHeight="1" x14ac:dyDescent="0.3">
      <c r="A231" t="s">
        <v>36</v>
      </c>
      <c r="B231" t="s">
        <v>447</v>
      </c>
      <c r="C231" t="s">
        <v>56</v>
      </c>
      <c r="D231" t="s">
        <v>63</v>
      </c>
      <c r="E231" t="s">
        <v>34</v>
      </c>
      <c r="F231" t="s">
        <v>28</v>
      </c>
      <c r="G231" t="s">
        <v>313</v>
      </c>
      <c r="H231">
        <v>85410</v>
      </c>
      <c r="K231" s="4"/>
      <c r="L231" s="4"/>
      <c r="M231" s="4"/>
      <c r="N231" s="4"/>
      <c r="O231" s="4"/>
      <c r="P231" s="4">
        <f>Table1[[#This Row],[September Revisions (rollover)]]+Table1[[#This Row],[September Revisions (new appropriations)]]</f>
        <v>0</v>
      </c>
      <c r="Q231" s="4"/>
      <c r="R231" s="4"/>
      <c r="S231" s="4"/>
      <c r="T231" s="4">
        <v>24640.799999999999</v>
      </c>
      <c r="U231" s="4"/>
      <c r="V231" s="4">
        <f t="shared" si="6"/>
        <v>24640.799999999999</v>
      </c>
      <c r="W231" s="4">
        <f t="shared" si="7"/>
        <v>24640.799999999999</v>
      </c>
    </row>
    <row r="232" spans="1:23" ht="15" customHeight="1" x14ac:dyDescent="0.3">
      <c r="A232" t="s">
        <v>36</v>
      </c>
      <c r="B232" t="s">
        <v>448</v>
      </c>
      <c r="C232" t="s">
        <v>56</v>
      </c>
      <c r="D232" t="s">
        <v>63</v>
      </c>
      <c r="E232" t="s">
        <v>34</v>
      </c>
      <c r="F232" t="s">
        <v>28</v>
      </c>
      <c r="G232" t="s">
        <v>313</v>
      </c>
      <c r="H232">
        <v>85410</v>
      </c>
      <c r="K232" s="4"/>
      <c r="L232" s="4"/>
      <c r="M232" s="4"/>
      <c r="N232" s="4"/>
      <c r="O232" s="4"/>
      <c r="P232" s="4">
        <f>Table1[[#This Row],[September Revisions (rollover)]]+Table1[[#This Row],[September Revisions (new appropriations)]]</f>
        <v>0</v>
      </c>
      <c r="Q232" s="4"/>
      <c r="R232" s="4"/>
      <c r="S232" s="4"/>
      <c r="T232" s="4">
        <v>38472</v>
      </c>
      <c r="U232" s="4"/>
      <c r="V232" s="4">
        <f t="shared" si="6"/>
        <v>38472</v>
      </c>
      <c r="W232" s="4">
        <f t="shared" si="7"/>
        <v>38472</v>
      </c>
    </row>
    <row r="233" spans="1:23" ht="15" customHeight="1" x14ac:dyDescent="0.3">
      <c r="A233" t="s">
        <v>36</v>
      </c>
      <c r="B233" t="s">
        <v>355</v>
      </c>
      <c r="C233" t="s">
        <v>56</v>
      </c>
      <c r="D233" t="s">
        <v>63</v>
      </c>
      <c r="E233" t="s">
        <v>34</v>
      </c>
      <c r="F233" t="s">
        <v>28</v>
      </c>
      <c r="G233" t="s">
        <v>313</v>
      </c>
      <c r="H233">
        <v>85410</v>
      </c>
      <c r="K233" s="4"/>
      <c r="L233" s="4"/>
      <c r="M233" s="4"/>
      <c r="N233" s="4"/>
      <c r="O233" s="4"/>
      <c r="P233" s="4">
        <f>Table1[[#This Row],[September Revisions (rollover)]]+Table1[[#This Row],[September Revisions (new appropriations)]]</f>
        <v>0</v>
      </c>
      <c r="Q233" s="4"/>
      <c r="R233" s="4"/>
      <c r="S233" s="4"/>
      <c r="T233" s="4">
        <v>24216</v>
      </c>
      <c r="U233" s="4"/>
      <c r="V233" s="4">
        <f t="shared" si="6"/>
        <v>24216</v>
      </c>
      <c r="W233" s="4">
        <f t="shared" si="7"/>
        <v>24216</v>
      </c>
    </row>
    <row r="234" spans="1:23" ht="15" customHeight="1" x14ac:dyDescent="0.3">
      <c r="A234" t="s">
        <v>36</v>
      </c>
      <c r="B234" t="s">
        <v>364</v>
      </c>
      <c r="C234" t="s">
        <v>56</v>
      </c>
      <c r="D234" t="s">
        <v>63</v>
      </c>
      <c r="E234" t="s">
        <v>34</v>
      </c>
      <c r="F234" t="s">
        <v>28</v>
      </c>
      <c r="G234" t="s">
        <v>313</v>
      </c>
      <c r="H234">
        <v>85410</v>
      </c>
      <c r="K234" s="4"/>
      <c r="L234" s="4"/>
      <c r="M234" s="4"/>
      <c r="N234" s="4"/>
      <c r="O234" s="4"/>
      <c r="P234" s="4">
        <f>Table1[[#This Row],[September Revisions (rollover)]]+Table1[[#This Row],[September Revisions (new appropriations)]]</f>
        <v>0</v>
      </c>
      <c r="Q234" s="4"/>
      <c r="R234" s="4"/>
      <c r="S234" s="4"/>
      <c r="T234" s="4">
        <v>18516</v>
      </c>
      <c r="U234" s="4"/>
      <c r="V234" s="4">
        <f t="shared" si="6"/>
        <v>18516</v>
      </c>
      <c r="W234" s="4">
        <f t="shared" si="7"/>
        <v>18516</v>
      </c>
    </row>
    <row r="235" spans="1:23" ht="15" customHeight="1" x14ac:dyDescent="0.3">
      <c r="A235" t="s">
        <v>36</v>
      </c>
      <c r="B235" t="s">
        <v>348</v>
      </c>
      <c r="C235" t="s">
        <v>56</v>
      </c>
      <c r="D235" t="s">
        <v>63</v>
      </c>
      <c r="E235" t="s">
        <v>34</v>
      </c>
      <c r="F235" t="s">
        <v>28</v>
      </c>
      <c r="G235" t="s">
        <v>313</v>
      </c>
      <c r="H235">
        <v>85410</v>
      </c>
      <c r="K235" s="4"/>
      <c r="L235" s="4"/>
      <c r="M235" s="4"/>
      <c r="N235" s="4"/>
      <c r="O235" s="4"/>
      <c r="P235" s="4">
        <f>Table1[[#This Row],[September Revisions (rollover)]]+Table1[[#This Row],[September Revisions (new appropriations)]]</f>
        <v>0</v>
      </c>
      <c r="Q235" s="4"/>
      <c r="R235" s="4"/>
      <c r="S235" s="4"/>
      <c r="T235" s="4"/>
      <c r="U235" s="4">
        <v>26611.200000000001</v>
      </c>
      <c r="V235" s="4">
        <f t="shared" si="6"/>
        <v>26611.200000000001</v>
      </c>
      <c r="W235" s="4">
        <f t="shared" si="7"/>
        <v>26611.200000000001</v>
      </c>
    </row>
    <row r="236" spans="1:23" ht="15" customHeight="1" x14ac:dyDescent="0.3">
      <c r="A236" t="s">
        <v>36</v>
      </c>
      <c r="B236" t="s">
        <v>348</v>
      </c>
      <c r="C236" t="s">
        <v>56</v>
      </c>
      <c r="D236" t="s">
        <v>63</v>
      </c>
      <c r="E236" t="s">
        <v>34</v>
      </c>
      <c r="F236" t="s">
        <v>28</v>
      </c>
      <c r="G236" t="s">
        <v>313</v>
      </c>
      <c r="H236">
        <v>85410</v>
      </c>
      <c r="K236" s="4"/>
      <c r="L236" s="4"/>
      <c r="M236" s="4"/>
      <c r="N236" s="4"/>
      <c r="O236" s="4"/>
      <c r="P236" s="4">
        <f>Table1[[#This Row],[September Revisions (rollover)]]+Table1[[#This Row],[September Revisions (new appropriations)]]</f>
        <v>0</v>
      </c>
      <c r="Q236" s="4"/>
      <c r="R236" s="4"/>
      <c r="S236" s="4"/>
      <c r="T236" s="4"/>
      <c r="U236" s="4">
        <v>26611.200000000001</v>
      </c>
      <c r="V236" s="4">
        <f t="shared" si="6"/>
        <v>26611.200000000001</v>
      </c>
      <c r="W236" s="4">
        <f t="shared" si="7"/>
        <v>26611.200000000001</v>
      </c>
    </row>
    <row r="237" spans="1:23" ht="15" customHeight="1" x14ac:dyDescent="0.3">
      <c r="A237" t="s">
        <v>36</v>
      </c>
      <c r="B237" t="s">
        <v>348</v>
      </c>
      <c r="C237" t="s">
        <v>56</v>
      </c>
      <c r="D237" t="s">
        <v>63</v>
      </c>
      <c r="E237" t="s">
        <v>34</v>
      </c>
      <c r="F237" t="s">
        <v>28</v>
      </c>
      <c r="G237" t="s">
        <v>313</v>
      </c>
      <c r="H237">
        <v>85410</v>
      </c>
      <c r="K237" s="4"/>
      <c r="L237" s="4"/>
      <c r="M237" s="4"/>
      <c r="N237" s="4"/>
      <c r="O237" s="4"/>
      <c r="P237" s="4">
        <f>Table1[[#This Row],[September Revisions (rollover)]]+Table1[[#This Row],[September Revisions (new appropriations)]]</f>
        <v>0</v>
      </c>
      <c r="Q237" s="4"/>
      <c r="R237" s="4"/>
      <c r="S237" s="4"/>
      <c r="T237" s="4"/>
      <c r="U237" s="4">
        <v>26611.200000000001</v>
      </c>
      <c r="V237" s="4">
        <f t="shared" si="6"/>
        <v>26611.200000000001</v>
      </c>
      <c r="W237" s="4">
        <f t="shared" si="7"/>
        <v>26611.200000000001</v>
      </c>
    </row>
    <row r="238" spans="1:23" ht="15" customHeight="1" x14ac:dyDescent="0.3">
      <c r="A238" t="s">
        <v>36</v>
      </c>
      <c r="B238" t="s">
        <v>348</v>
      </c>
      <c r="C238" t="s">
        <v>56</v>
      </c>
      <c r="D238" t="s">
        <v>98</v>
      </c>
      <c r="E238" t="s">
        <v>27</v>
      </c>
      <c r="F238" t="s">
        <v>28</v>
      </c>
      <c r="G238" t="s">
        <v>313</v>
      </c>
      <c r="H238">
        <v>85410</v>
      </c>
      <c r="K238" s="4"/>
      <c r="L238" s="4"/>
      <c r="M238" s="4"/>
      <c r="N238" s="4"/>
      <c r="O238" s="4"/>
      <c r="P238" s="4">
        <f>Table1[[#This Row],[September Revisions (rollover)]]+Table1[[#This Row],[September Revisions (new appropriations)]]</f>
        <v>0</v>
      </c>
      <c r="Q238" s="4"/>
      <c r="R238" s="4"/>
      <c r="S238" s="4">
        <v>26611.200000000001</v>
      </c>
      <c r="T238" s="4"/>
      <c r="U238" s="4"/>
      <c r="V238" s="4">
        <f t="shared" si="6"/>
        <v>26611.200000000001</v>
      </c>
      <c r="W238" s="4">
        <f t="shared" si="7"/>
        <v>26611.200000000001</v>
      </c>
    </row>
    <row r="239" spans="1:23" ht="15" customHeight="1" x14ac:dyDescent="0.3">
      <c r="A239" t="s">
        <v>36</v>
      </c>
      <c r="B239" t="s">
        <v>366</v>
      </c>
      <c r="C239" t="s">
        <v>56</v>
      </c>
      <c r="D239" t="s">
        <v>150</v>
      </c>
      <c r="E239" t="s">
        <v>53</v>
      </c>
      <c r="F239" t="s">
        <v>28</v>
      </c>
      <c r="G239" t="s">
        <v>313</v>
      </c>
      <c r="H239">
        <v>85410</v>
      </c>
      <c r="K239" s="4"/>
      <c r="L239" s="4"/>
      <c r="M239" s="4"/>
      <c r="N239" s="4"/>
      <c r="O239" s="4"/>
      <c r="P239" s="4">
        <f>Table1[[#This Row],[September Revisions (rollover)]]+Table1[[#This Row],[September Revisions (new appropriations)]]</f>
        <v>0</v>
      </c>
      <c r="Q239" s="4"/>
      <c r="R239" s="4"/>
      <c r="S239" s="4">
        <v>6304.8</v>
      </c>
      <c r="T239" s="4"/>
      <c r="U239" s="4"/>
      <c r="V239" s="4">
        <f t="shared" si="6"/>
        <v>6304.8</v>
      </c>
      <c r="W239" s="4">
        <f t="shared" si="7"/>
        <v>6304.8</v>
      </c>
    </row>
    <row r="240" spans="1:23" ht="15" customHeight="1" x14ac:dyDescent="0.3">
      <c r="A240" t="s">
        <v>36</v>
      </c>
      <c r="B240" t="s">
        <v>449</v>
      </c>
      <c r="C240" t="s">
        <v>56</v>
      </c>
      <c r="D240" t="s">
        <v>450</v>
      </c>
      <c r="E240" t="s">
        <v>34</v>
      </c>
      <c r="F240" t="s">
        <v>28</v>
      </c>
      <c r="G240" t="s">
        <v>313</v>
      </c>
      <c r="H240">
        <v>85410</v>
      </c>
      <c r="K240" s="4"/>
      <c r="L240" s="4"/>
      <c r="M240" s="4"/>
      <c r="N240" s="4"/>
      <c r="O240" s="4"/>
      <c r="P240" s="4">
        <f>Table1[[#This Row],[September Revisions (rollover)]]+Table1[[#This Row],[September Revisions (new appropriations)]]</f>
        <v>0</v>
      </c>
      <c r="Q240" s="4"/>
      <c r="R240" s="4"/>
      <c r="S240" s="4">
        <v>8884.7999999999993</v>
      </c>
      <c r="T240" s="4"/>
      <c r="U240" s="4"/>
      <c r="V240" s="4">
        <f t="shared" si="6"/>
        <v>8884.7999999999993</v>
      </c>
      <c r="W240" s="4">
        <f t="shared" si="7"/>
        <v>8884.7999999999993</v>
      </c>
    </row>
    <row r="241" spans="1:23" ht="15" customHeight="1" x14ac:dyDescent="0.3">
      <c r="A241" t="s">
        <v>36</v>
      </c>
      <c r="B241" t="s">
        <v>360</v>
      </c>
      <c r="C241" t="s">
        <v>56</v>
      </c>
      <c r="D241" t="s">
        <v>450</v>
      </c>
      <c r="E241" t="s">
        <v>34</v>
      </c>
      <c r="F241" t="s">
        <v>28</v>
      </c>
      <c r="G241" t="s">
        <v>313</v>
      </c>
      <c r="H241">
        <v>85410</v>
      </c>
      <c r="K241" s="4"/>
      <c r="L241" s="4"/>
      <c r="M241" s="4"/>
      <c r="N241" s="4"/>
      <c r="O241" s="4"/>
      <c r="P241" s="4">
        <f>Table1[[#This Row],[September Revisions (rollover)]]+Table1[[#This Row],[September Revisions (new appropriations)]]</f>
        <v>0</v>
      </c>
      <c r="Q241" s="4"/>
      <c r="R241" s="4"/>
      <c r="S241" s="4">
        <v>6919.2</v>
      </c>
      <c r="T241" s="4"/>
      <c r="U241" s="4"/>
      <c r="V241" s="4">
        <f t="shared" si="6"/>
        <v>6919.2</v>
      </c>
      <c r="W241" s="4">
        <f t="shared" si="7"/>
        <v>6919.2</v>
      </c>
    </row>
    <row r="242" spans="1:23" ht="15" customHeight="1" x14ac:dyDescent="0.3">
      <c r="A242" t="s">
        <v>36</v>
      </c>
      <c r="B242" t="s">
        <v>449</v>
      </c>
      <c r="C242" t="s">
        <v>56</v>
      </c>
      <c r="D242" t="s">
        <v>450</v>
      </c>
      <c r="E242" t="s">
        <v>34</v>
      </c>
      <c r="F242" t="s">
        <v>28</v>
      </c>
      <c r="G242" t="s">
        <v>313</v>
      </c>
      <c r="H242">
        <v>85410</v>
      </c>
      <c r="K242" s="4"/>
      <c r="L242" s="4"/>
      <c r="M242" s="4"/>
      <c r="N242" s="4"/>
      <c r="O242" s="4"/>
      <c r="P242" s="4">
        <f>Table1[[#This Row],[September Revisions (rollover)]]+Table1[[#This Row],[September Revisions (new appropriations)]]</f>
        <v>0</v>
      </c>
      <c r="Q242" s="4"/>
      <c r="R242" s="4"/>
      <c r="S242" s="4">
        <v>8884.7999999999993</v>
      </c>
      <c r="T242" s="4"/>
      <c r="U242" s="4"/>
      <c r="V242" s="4">
        <f t="shared" si="6"/>
        <v>8884.7999999999993</v>
      </c>
      <c r="W242" s="4">
        <f t="shared" si="7"/>
        <v>8884.7999999999993</v>
      </c>
    </row>
    <row r="243" spans="1:23" ht="14.4" x14ac:dyDescent="0.3">
      <c r="A243" t="s">
        <v>36</v>
      </c>
      <c r="B243" t="s">
        <v>360</v>
      </c>
      <c r="C243" t="s">
        <v>56</v>
      </c>
      <c r="D243" t="s">
        <v>450</v>
      </c>
      <c r="E243" t="s">
        <v>34</v>
      </c>
      <c r="F243" t="s">
        <v>28</v>
      </c>
      <c r="G243" t="s">
        <v>313</v>
      </c>
      <c r="H243">
        <v>85410</v>
      </c>
      <c r="K243" s="4"/>
      <c r="L243" s="4"/>
      <c r="M243" s="4"/>
      <c r="N243" s="4"/>
      <c r="O243" s="4"/>
      <c r="P243" s="4">
        <f>Table1[[#This Row],[September Revisions (rollover)]]+Table1[[#This Row],[September Revisions (new appropriations)]]</f>
        <v>0</v>
      </c>
      <c r="Q243" s="4"/>
      <c r="R243" s="4"/>
      <c r="S243" s="4">
        <v>6919.2</v>
      </c>
      <c r="T243" s="4"/>
      <c r="U243" s="4"/>
      <c r="V243" s="4">
        <f t="shared" si="6"/>
        <v>6919.2</v>
      </c>
      <c r="W243" s="4">
        <f t="shared" si="7"/>
        <v>6919.2</v>
      </c>
    </row>
    <row r="244" spans="1:23" ht="14.4" x14ac:dyDescent="0.3">
      <c r="A244" t="s">
        <v>36</v>
      </c>
      <c r="B244" t="s">
        <v>360</v>
      </c>
      <c r="C244" t="s">
        <v>56</v>
      </c>
      <c r="D244" t="s">
        <v>450</v>
      </c>
      <c r="E244" t="s">
        <v>34</v>
      </c>
      <c r="F244" t="s">
        <v>28</v>
      </c>
      <c r="G244" t="s">
        <v>313</v>
      </c>
      <c r="H244">
        <v>85410</v>
      </c>
      <c r="K244" s="4"/>
      <c r="L244" s="4"/>
      <c r="M244" s="4"/>
      <c r="N244" s="4"/>
      <c r="O244" s="4"/>
      <c r="P244" s="4">
        <f>Table1[[#This Row],[September Revisions (rollover)]]+Table1[[#This Row],[September Revisions (new appropriations)]]</f>
        <v>0</v>
      </c>
      <c r="Q244" s="4"/>
      <c r="R244" s="4"/>
      <c r="S244" s="4">
        <v>6919.2</v>
      </c>
      <c r="T244" s="4"/>
      <c r="U244" s="4"/>
      <c r="V244" s="4">
        <f t="shared" si="6"/>
        <v>6919.2</v>
      </c>
      <c r="W244" s="4">
        <f t="shared" si="7"/>
        <v>6919.2</v>
      </c>
    </row>
    <row r="245" spans="1:23" ht="14.4" x14ac:dyDescent="0.3">
      <c r="A245" t="s">
        <v>36</v>
      </c>
      <c r="B245" t="s">
        <v>360</v>
      </c>
      <c r="C245" t="s">
        <v>56</v>
      </c>
      <c r="D245" t="s">
        <v>450</v>
      </c>
      <c r="E245" t="s">
        <v>34</v>
      </c>
      <c r="F245" t="s">
        <v>28</v>
      </c>
      <c r="G245" t="s">
        <v>313</v>
      </c>
      <c r="H245">
        <v>85410</v>
      </c>
      <c r="K245" s="4"/>
      <c r="L245" s="4"/>
      <c r="M245" s="4"/>
      <c r="N245" s="4"/>
      <c r="O245" s="4"/>
      <c r="P245" s="4">
        <f>Table1[[#This Row],[September Revisions (rollover)]]+Table1[[#This Row],[September Revisions (new appropriations)]]</f>
        <v>0</v>
      </c>
      <c r="Q245" s="4"/>
      <c r="R245" s="4"/>
      <c r="S245" s="4">
        <v>6919.2</v>
      </c>
      <c r="T245" s="4"/>
      <c r="U245" s="4"/>
      <c r="V245" s="4">
        <f t="shared" si="6"/>
        <v>6919.2</v>
      </c>
      <c r="W245" s="4">
        <f t="shared" si="7"/>
        <v>6919.2</v>
      </c>
    </row>
    <row r="246" spans="1:23" ht="14.4" x14ac:dyDescent="0.3">
      <c r="A246" t="s">
        <v>36</v>
      </c>
      <c r="B246" t="s">
        <v>449</v>
      </c>
      <c r="C246" t="s">
        <v>56</v>
      </c>
      <c r="D246" t="s">
        <v>450</v>
      </c>
      <c r="E246" t="s">
        <v>34</v>
      </c>
      <c r="F246" t="s">
        <v>28</v>
      </c>
      <c r="G246" t="s">
        <v>313</v>
      </c>
      <c r="H246">
        <v>85410</v>
      </c>
      <c r="K246" s="4"/>
      <c r="L246" s="4"/>
      <c r="M246" s="4"/>
      <c r="N246" s="4"/>
      <c r="O246" s="4"/>
      <c r="P246" s="4">
        <f>Table1[[#This Row],[September Revisions (rollover)]]+Table1[[#This Row],[September Revisions (new appropriations)]]</f>
        <v>0</v>
      </c>
      <c r="Q246" s="4"/>
      <c r="R246" s="4"/>
      <c r="S246" s="4">
        <v>8884.7999999999993</v>
      </c>
      <c r="T246" s="4"/>
      <c r="U246" s="4"/>
      <c r="V246" s="4">
        <f t="shared" si="6"/>
        <v>8884.7999999999993</v>
      </c>
      <c r="W246" s="4">
        <f t="shared" si="7"/>
        <v>8884.7999999999993</v>
      </c>
    </row>
    <row r="247" spans="1:23" ht="14.4" x14ac:dyDescent="0.3">
      <c r="A247" t="s">
        <v>36</v>
      </c>
      <c r="B247" t="s">
        <v>451</v>
      </c>
      <c r="C247" t="s">
        <v>56</v>
      </c>
      <c r="D247" t="s">
        <v>452</v>
      </c>
      <c r="E247" t="s">
        <v>27</v>
      </c>
      <c r="F247" t="s">
        <v>28</v>
      </c>
      <c r="G247" t="s">
        <v>313</v>
      </c>
      <c r="H247">
        <v>85410</v>
      </c>
      <c r="K247" s="4"/>
      <c r="L247" s="4"/>
      <c r="M247" s="4"/>
      <c r="N247" s="4"/>
      <c r="O247" s="4"/>
      <c r="P247" s="4">
        <f>Table1[[#This Row],[September Revisions (rollover)]]+Table1[[#This Row],[September Revisions (new appropriations)]]</f>
        <v>0</v>
      </c>
      <c r="Q247" s="4"/>
      <c r="R247" s="4"/>
      <c r="S247" s="4">
        <v>3441.6</v>
      </c>
      <c r="T247" s="4"/>
      <c r="U247" s="4"/>
      <c r="V247" s="4">
        <f t="shared" si="6"/>
        <v>3441.6</v>
      </c>
      <c r="W247" s="4">
        <f t="shared" si="7"/>
        <v>3441.6</v>
      </c>
    </row>
    <row r="248" spans="1:23" ht="14.4" x14ac:dyDescent="0.3">
      <c r="A248" t="s">
        <v>36</v>
      </c>
      <c r="B248" t="s">
        <v>453</v>
      </c>
      <c r="C248" t="s">
        <v>56</v>
      </c>
      <c r="D248" t="s">
        <v>454</v>
      </c>
      <c r="E248" t="s">
        <v>369</v>
      </c>
      <c r="F248" t="s">
        <v>28</v>
      </c>
      <c r="G248" t="s">
        <v>313</v>
      </c>
      <c r="H248">
        <v>85410</v>
      </c>
      <c r="K248" s="4"/>
      <c r="L248" s="4"/>
      <c r="M248" s="4"/>
      <c r="N248" s="4"/>
      <c r="O248" s="4"/>
      <c r="P248" s="4">
        <f>Table1[[#This Row],[September Revisions (rollover)]]+Table1[[#This Row],[September Revisions (new appropriations)]]</f>
        <v>0</v>
      </c>
      <c r="Q248" s="4"/>
      <c r="R248" s="4"/>
      <c r="S248" s="4">
        <v>9496.7999999999993</v>
      </c>
      <c r="T248" s="4"/>
      <c r="U248" s="4"/>
      <c r="V248" s="4">
        <f t="shared" si="6"/>
        <v>9496.7999999999993</v>
      </c>
      <c r="W248" s="4">
        <f t="shared" si="7"/>
        <v>9496.7999999999993</v>
      </c>
    </row>
    <row r="249" spans="1:23" ht="14.4" x14ac:dyDescent="0.3">
      <c r="A249" t="s">
        <v>36</v>
      </c>
      <c r="B249" t="s">
        <v>455</v>
      </c>
      <c r="C249" t="s">
        <v>56</v>
      </c>
      <c r="D249" t="s">
        <v>450</v>
      </c>
      <c r="E249" t="s">
        <v>34</v>
      </c>
      <c r="F249" t="s">
        <v>28</v>
      </c>
      <c r="G249" t="s">
        <v>313</v>
      </c>
      <c r="H249">
        <v>85410</v>
      </c>
      <c r="K249" s="4"/>
      <c r="L249" s="4"/>
      <c r="M249" s="4"/>
      <c r="N249" s="4"/>
      <c r="O249" s="4"/>
      <c r="P249" s="4">
        <f>Table1[[#This Row],[September Revisions (rollover)]]+Table1[[#This Row],[September Revisions (new appropriations)]]</f>
        <v>0</v>
      </c>
      <c r="Q249" s="4"/>
      <c r="R249" s="4"/>
      <c r="S249" s="4"/>
      <c r="T249" s="4"/>
      <c r="U249" s="4">
        <v>272800.8</v>
      </c>
      <c r="V249" s="4">
        <f t="shared" si="6"/>
        <v>272800.8</v>
      </c>
      <c r="W249" s="4">
        <f t="shared" si="7"/>
        <v>272800.8</v>
      </c>
    </row>
    <row r="250" spans="1:23" ht="14.4" x14ac:dyDescent="0.3">
      <c r="A250" t="s">
        <v>36</v>
      </c>
      <c r="B250" t="s">
        <v>387</v>
      </c>
      <c r="C250" t="s">
        <v>56</v>
      </c>
      <c r="D250" t="s">
        <v>450</v>
      </c>
      <c r="E250" t="s">
        <v>34</v>
      </c>
      <c r="F250" t="s">
        <v>28</v>
      </c>
      <c r="G250" t="s">
        <v>313</v>
      </c>
      <c r="H250">
        <v>85410</v>
      </c>
      <c r="K250" s="4"/>
      <c r="L250" s="4"/>
      <c r="M250" s="4"/>
      <c r="N250" s="4"/>
      <c r="O250" s="4"/>
      <c r="P250" s="4">
        <f>Table1[[#This Row],[September Revisions (rollover)]]+Table1[[#This Row],[September Revisions (new appropriations)]]</f>
        <v>0</v>
      </c>
      <c r="Q250" s="4"/>
      <c r="R250" s="4"/>
      <c r="S250" s="4"/>
      <c r="T250" s="4"/>
      <c r="U250" s="4">
        <v>7471.2</v>
      </c>
      <c r="V250" s="4">
        <f t="shared" si="6"/>
        <v>7471.2</v>
      </c>
      <c r="W250" s="4">
        <f t="shared" si="7"/>
        <v>7471.2</v>
      </c>
    </row>
    <row r="251" spans="1:23" ht="14.4" x14ac:dyDescent="0.3">
      <c r="A251" t="s">
        <v>36</v>
      </c>
      <c r="B251" t="s">
        <v>456</v>
      </c>
      <c r="C251" t="s">
        <v>56</v>
      </c>
      <c r="D251" t="s">
        <v>457</v>
      </c>
      <c r="E251" t="s">
        <v>27</v>
      </c>
      <c r="F251" t="s">
        <v>28</v>
      </c>
      <c r="G251" t="s">
        <v>313</v>
      </c>
      <c r="H251">
        <v>85410</v>
      </c>
      <c r="K251" s="4"/>
      <c r="L251" s="4"/>
      <c r="M251" s="4"/>
      <c r="N251" s="4"/>
      <c r="O251" s="4"/>
      <c r="P251" s="4">
        <f>Table1[[#This Row],[September Revisions (rollover)]]+Table1[[#This Row],[September Revisions (new appropriations)]]</f>
        <v>0</v>
      </c>
      <c r="Q251" s="4"/>
      <c r="R251" s="4"/>
      <c r="S251" s="4"/>
      <c r="T251" s="4"/>
      <c r="U251" s="4">
        <v>5400</v>
      </c>
      <c r="V251" s="4">
        <f t="shared" si="6"/>
        <v>5400</v>
      </c>
      <c r="W251" s="4">
        <f t="shared" si="7"/>
        <v>5400</v>
      </c>
    </row>
    <row r="252" spans="1:23" ht="14.4" x14ac:dyDescent="0.3">
      <c r="A252" t="s">
        <v>36</v>
      </c>
      <c r="B252" t="s">
        <v>458</v>
      </c>
      <c r="C252" t="s">
        <v>56</v>
      </c>
      <c r="D252" t="s">
        <v>457</v>
      </c>
      <c r="E252" t="s">
        <v>27</v>
      </c>
      <c r="F252" t="s">
        <v>28</v>
      </c>
      <c r="G252" t="s">
        <v>313</v>
      </c>
      <c r="H252">
        <v>85410</v>
      </c>
      <c r="K252" s="4"/>
      <c r="L252" s="4"/>
      <c r="M252" s="4"/>
      <c r="N252" s="4"/>
      <c r="O252" s="4"/>
      <c r="P252" s="4">
        <f>Table1[[#This Row],[September Revisions (rollover)]]+Table1[[#This Row],[September Revisions (new appropriations)]]</f>
        <v>0</v>
      </c>
      <c r="Q252" s="4"/>
      <c r="R252" s="4"/>
      <c r="S252" s="4"/>
      <c r="T252" s="4"/>
      <c r="U252" s="4">
        <v>6412.8</v>
      </c>
      <c r="V252" s="4">
        <f t="shared" si="6"/>
        <v>6412.8</v>
      </c>
      <c r="W252" s="4">
        <f t="shared" si="7"/>
        <v>6412.8</v>
      </c>
    </row>
    <row r="253" spans="1:23" ht="14.4" x14ac:dyDescent="0.3">
      <c r="A253" t="s">
        <v>36</v>
      </c>
      <c r="B253" t="s">
        <v>459</v>
      </c>
      <c r="C253" t="s">
        <v>56</v>
      </c>
      <c r="D253" t="s">
        <v>450</v>
      </c>
      <c r="E253" t="s">
        <v>34</v>
      </c>
      <c r="F253" t="s">
        <v>28</v>
      </c>
      <c r="G253" t="s">
        <v>313</v>
      </c>
      <c r="H253">
        <v>85410</v>
      </c>
      <c r="K253" s="4"/>
      <c r="L253" s="4"/>
      <c r="M253" s="4"/>
      <c r="N253" s="4"/>
      <c r="O253" s="4"/>
      <c r="P253" s="4">
        <f>Table1[[#This Row],[September Revisions (rollover)]]+Table1[[#This Row],[September Revisions (new appropriations)]]</f>
        <v>0</v>
      </c>
      <c r="Q253" s="4"/>
      <c r="R253" s="4"/>
      <c r="S253" s="4"/>
      <c r="T253" s="4"/>
      <c r="U253" s="4">
        <v>76444.800000000003</v>
      </c>
      <c r="V253" s="4">
        <f t="shared" si="6"/>
        <v>76444.800000000003</v>
      </c>
      <c r="W253" s="4">
        <f t="shared" si="7"/>
        <v>76444.800000000003</v>
      </c>
    </row>
    <row r="254" spans="1:23" ht="14.4" x14ac:dyDescent="0.3">
      <c r="A254" t="s">
        <v>36</v>
      </c>
      <c r="B254" t="s">
        <v>386</v>
      </c>
      <c r="C254" t="s">
        <v>56</v>
      </c>
      <c r="D254" t="s">
        <v>150</v>
      </c>
      <c r="E254" t="s">
        <v>53</v>
      </c>
      <c r="F254" t="s">
        <v>28</v>
      </c>
      <c r="G254" t="s">
        <v>313</v>
      </c>
      <c r="H254">
        <v>85410</v>
      </c>
      <c r="K254" s="4"/>
      <c r="L254" s="4"/>
      <c r="M254" s="4"/>
      <c r="N254" s="4"/>
      <c r="O254" s="4"/>
      <c r="P254" s="4">
        <f>Table1[[#This Row],[September Revisions (rollover)]]+Table1[[#This Row],[September Revisions (new appropriations)]]</f>
        <v>0</v>
      </c>
      <c r="Q254" s="4"/>
      <c r="R254" s="4"/>
      <c r="S254" s="4"/>
      <c r="T254" s="4"/>
      <c r="U254" s="4">
        <v>5558.4</v>
      </c>
      <c r="V254" s="4">
        <f t="shared" si="6"/>
        <v>5558.4</v>
      </c>
      <c r="W254" s="4">
        <f t="shared" si="7"/>
        <v>5558.4</v>
      </c>
    </row>
    <row r="255" spans="1:23" ht="14.4" x14ac:dyDescent="0.3">
      <c r="A255" t="s">
        <v>36</v>
      </c>
      <c r="B255" t="s">
        <v>460</v>
      </c>
      <c r="C255" t="s">
        <v>56</v>
      </c>
      <c r="D255" t="s">
        <v>454</v>
      </c>
      <c r="E255" t="s">
        <v>369</v>
      </c>
      <c r="F255" t="s">
        <v>28</v>
      </c>
      <c r="G255" t="s">
        <v>313</v>
      </c>
      <c r="H255">
        <v>85410</v>
      </c>
      <c r="K255" s="4"/>
      <c r="L255" s="4"/>
      <c r="M255" s="4"/>
      <c r="N255" s="4"/>
      <c r="O255" s="4"/>
      <c r="P255" s="4">
        <f>Table1[[#This Row],[September Revisions (rollover)]]+Table1[[#This Row],[September Revisions (new appropriations)]]</f>
        <v>0</v>
      </c>
      <c r="Q255" s="4"/>
      <c r="R255" s="4"/>
      <c r="S255" s="4"/>
      <c r="T255" s="4"/>
      <c r="U255" s="4">
        <v>44668.799999999996</v>
      </c>
      <c r="V255" s="4">
        <f t="shared" si="6"/>
        <v>44668.799999999996</v>
      </c>
      <c r="W255" s="4">
        <f t="shared" si="7"/>
        <v>44668.799999999996</v>
      </c>
    </row>
    <row r="256" spans="1:23" ht="14.4" x14ac:dyDescent="0.3">
      <c r="A256" t="s">
        <v>36</v>
      </c>
      <c r="B256" t="s">
        <v>386</v>
      </c>
      <c r="C256" t="s">
        <v>56</v>
      </c>
      <c r="D256" t="s">
        <v>150</v>
      </c>
      <c r="E256" t="s">
        <v>53</v>
      </c>
      <c r="F256" t="s">
        <v>28</v>
      </c>
      <c r="G256" t="s">
        <v>313</v>
      </c>
      <c r="H256">
        <v>85410</v>
      </c>
      <c r="K256" s="4"/>
      <c r="L256" s="4"/>
      <c r="M256" s="4"/>
      <c r="N256" s="4"/>
      <c r="O256" s="4"/>
      <c r="P256" s="4">
        <f>Table1[[#This Row],[September Revisions (rollover)]]+Table1[[#This Row],[September Revisions (new appropriations)]]</f>
        <v>0</v>
      </c>
      <c r="Q256" s="4"/>
      <c r="R256" s="4"/>
      <c r="S256" s="4"/>
      <c r="T256" s="4"/>
      <c r="U256" s="4">
        <v>5558.4</v>
      </c>
      <c r="V256" s="4">
        <f t="shared" si="6"/>
        <v>5558.4</v>
      </c>
      <c r="W256" s="4">
        <f t="shared" si="7"/>
        <v>5558.4</v>
      </c>
    </row>
    <row r="257" spans="1:23" ht="14.4" x14ac:dyDescent="0.3">
      <c r="A257" t="s">
        <v>36</v>
      </c>
      <c r="B257" t="s">
        <v>460</v>
      </c>
      <c r="C257" t="s">
        <v>56</v>
      </c>
      <c r="D257" t="s">
        <v>454</v>
      </c>
      <c r="E257" t="s">
        <v>369</v>
      </c>
      <c r="F257" t="s">
        <v>28</v>
      </c>
      <c r="G257" t="s">
        <v>313</v>
      </c>
      <c r="H257">
        <v>85410</v>
      </c>
      <c r="K257" s="4"/>
      <c r="L257" s="4"/>
      <c r="M257" s="4"/>
      <c r="N257" s="4"/>
      <c r="O257" s="4"/>
      <c r="P257" s="4">
        <f>Table1[[#This Row],[September Revisions (rollover)]]+Table1[[#This Row],[September Revisions (new appropriations)]]</f>
        <v>0</v>
      </c>
      <c r="Q257" s="4"/>
      <c r="R257" s="4"/>
      <c r="S257" s="4"/>
      <c r="T257" s="4"/>
      <c r="U257" s="4">
        <v>44668.799999999996</v>
      </c>
      <c r="V257" s="4">
        <f t="shared" si="6"/>
        <v>44668.799999999996</v>
      </c>
      <c r="W257" s="4">
        <f t="shared" si="7"/>
        <v>44668.799999999996</v>
      </c>
    </row>
    <row r="258" spans="1:23" ht="14.4" x14ac:dyDescent="0.3">
      <c r="A258" t="s">
        <v>36</v>
      </c>
      <c r="B258" t="s">
        <v>460</v>
      </c>
      <c r="C258" t="s">
        <v>56</v>
      </c>
      <c r="D258" t="s">
        <v>454</v>
      </c>
      <c r="E258" t="s">
        <v>369</v>
      </c>
      <c r="F258" t="s">
        <v>28</v>
      </c>
      <c r="G258" t="s">
        <v>313</v>
      </c>
      <c r="H258">
        <v>85410</v>
      </c>
      <c r="K258" s="4"/>
      <c r="L258" s="4"/>
      <c r="M258" s="4"/>
      <c r="N258" s="4"/>
      <c r="O258" s="4"/>
      <c r="P258" s="4">
        <f>Table1[[#This Row],[September Revisions (rollover)]]+Table1[[#This Row],[September Revisions (new appropriations)]]</f>
        <v>0</v>
      </c>
      <c r="Q258" s="4"/>
      <c r="R258" s="4"/>
      <c r="S258" s="4"/>
      <c r="T258" s="4"/>
      <c r="U258" s="4">
        <v>44668.799999999996</v>
      </c>
      <c r="V258" s="4">
        <f t="shared" ref="V258:V321" si="8">SUM(S258:U258)</f>
        <v>44668.799999999996</v>
      </c>
      <c r="W258" s="4">
        <f t="shared" ref="W258:W321" si="9">SUM(Q258:U258)</f>
        <v>44668.799999999996</v>
      </c>
    </row>
    <row r="259" spans="1:23" ht="14.4" x14ac:dyDescent="0.3">
      <c r="A259" t="s">
        <v>36</v>
      </c>
      <c r="B259" t="s">
        <v>386</v>
      </c>
      <c r="C259" t="s">
        <v>56</v>
      </c>
      <c r="D259" t="s">
        <v>454</v>
      </c>
      <c r="E259" t="s">
        <v>369</v>
      </c>
      <c r="F259" t="s">
        <v>28</v>
      </c>
      <c r="G259" t="s">
        <v>313</v>
      </c>
      <c r="H259">
        <v>85410</v>
      </c>
      <c r="K259" s="4"/>
      <c r="L259" s="4"/>
      <c r="M259" s="4"/>
      <c r="N259" s="4"/>
      <c r="O259" s="4"/>
      <c r="P259" s="4">
        <f>Table1[[#This Row],[September Revisions (rollover)]]+Table1[[#This Row],[September Revisions (new appropriations)]]</f>
        <v>0</v>
      </c>
      <c r="Q259" s="4"/>
      <c r="R259" s="4"/>
      <c r="S259" s="4"/>
      <c r="T259" s="4"/>
      <c r="U259" s="4">
        <v>5558.4</v>
      </c>
      <c r="V259" s="4">
        <f t="shared" si="8"/>
        <v>5558.4</v>
      </c>
      <c r="W259" s="4">
        <f t="shared" si="9"/>
        <v>5558.4</v>
      </c>
    </row>
    <row r="260" spans="1:23" ht="14.4" x14ac:dyDescent="0.3">
      <c r="A260" t="s">
        <v>36</v>
      </c>
      <c r="B260" t="s">
        <v>62</v>
      </c>
      <c r="C260" t="s">
        <v>56</v>
      </c>
      <c r="D260" t="s">
        <v>63</v>
      </c>
      <c r="E260" t="s">
        <v>34</v>
      </c>
      <c r="F260" t="s">
        <v>28</v>
      </c>
      <c r="G260" t="s">
        <v>313</v>
      </c>
      <c r="H260">
        <v>85410</v>
      </c>
      <c r="I260" t="s">
        <v>64</v>
      </c>
      <c r="J260">
        <v>0</v>
      </c>
      <c r="K260" s="4">
        <v>659039</v>
      </c>
      <c r="L260" s="4">
        <v>107377.70000000001</v>
      </c>
      <c r="M260" s="4">
        <v>0</v>
      </c>
      <c r="N260" s="4">
        <v>551661</v>
      </c>
      <c r="O260" s="4">
        <v>0</v>
      </c>
      <c r="P260" s="4">
        <f>Table1[[#This Row],[September Revisions (rollover)]]+Table1[[#This Row],[September Revisions (new appropriations)]]</f>
        <v>551661</v>
      </c>
      <c r="Q260" s="4">
        <v>551661</v>
      </c>
      <c r="R260" s="4">
        <v>0</v>
      </c>
      <c r="S260" s="4"/>
      <c r="T260" s="4"/>
      <c r="U260" s="4"/>
      <c r="V260" s="4">
        <f t="shared" si="8"/>
        <v>0</v>
      </c>
      <c r="W260" s="4">
        <f t="shared" si="9"/>
        <v>551661</v>
      </c>
    </row>
    <row r="261" spans="1:23" ht="14.4" x14ac:dyDescent="0.3">
      <c r="A261" t="s">
        <v>36</v>
      </c>
      <c r="B261" t="s">
        <v>461</v>
      </c>
      <c r="C261" t="s">
        <v>56</v>
      </c>
      <c r="D261" t="s">
        <v>63</v>
      </c>
      <c r="E261" t="s">
        <v>34</v>
      </c>
      <c r="F261" t="s">
        <v>28</v>
      </c>
      <c r="G261" t="s">
        <v>313</v>
      </c>
      <c r="H261">
        <v>85410</v>
      </c>
      <c r="I261" t="s">
        <v>462</v>
      </c>
      <c r="J261">
        <v>0</v>
      </c>
      <c r="K261" s="4">
        <v>443260</v>
      </c>
      <c r="L261" s="4">
        <v>5998.17</v>
      </c>
      <c r="M261" s="4">
        <v>243260</v>
      </c>
      <c r="N261" s="4">
        <v>194002</v>
      </c>
      <c r="O261" s="4">
        <v>0</v>
      </c>
      <c r="P261" s="4">
        <f>Table1[[#This Row],[September Revisions (rollover)]]+Table1[[#This Row],[September Revisions (new appropriations)]]</f>
        <v>194002</v>
      </c>
      <c r="Q261" s="4">
        <v>437262</v>
      </c>
      <c r="R261" s="4">
        <v>0</v>
      </c>
      <c r="S261" s="4"/>
      <c r="T261" s="4"/>
      <c r="U261" s="4"/>
      <c r="V261" s="4">
        <f t="shared" si="8"/>
        <v>0</v>
      </c>
      <c r="W261" s="4">
        <f t="shared" si="9"/>
        <v>437262</v>
      </c>
    </row>
    <row r="262" spans="1:23" ht="14.4" x14ac:dyDescent="0.3">
      <c r="A262" t="s">
        <v>36</v>
      </c>
      <c r="B262" t="s">
        <v>463</v>
      </c>
      <c r="C262" t="s">
        <v>56</v>
      </c>
      <c r="D262" t="s">
        <v>63</v>
      </c>
      <c r="E262" t="s">
        <v>34</v>
      </c>
      <c r="F262" t="s">
        <v>28</v>
      </c>
      <c r="G262" t="s">
        <v>313</v>
      </c>
      <c r="H262">
        <v>85410</v>
      </c>
      <c r="I262" t="s">
        <v>464</v>
      </c>
      <c r="J262">
        <v>0</v>
      </c>
      <c r="K262" s="4">
        <v>65710</v>
      </c>
      <c r="L262" s="4">
        <v>1415.8700000000001</v>
      </c>
      <c r="M262" s="4">
        <v>15710</v>
      </c>
      <c r="N262" s="4">
        <v>48584</v>
      </c>
      <c r="O262" s="4">
        <v>0</v>
      </c>
      <c r="P262" s="4">
        <f>Table1[[#This Row],[September Revisions (rollover)]]+Table1[[#This Row],[September Revisions (new appropriations)]]</f>
        <v>48584</v>
      </c>
      <c r="Q262" s="4">
        <v>64294</v>
      </c>
      <c r="R262" s="4">
        <v>0</v>
      </c>
      <c r="S262" s="4"/>
      <c r="T262" s="4"/>
      <c r="U262" s="4"/>
      <c r="V262" s="4">
        <f t="shared" si="8"/>
        <v>0</v>
      </c>
      <c r="W262" s="4">
        <f t="shared" si="9"/>
        <v>64294</v>
      </c>
    </row>
    <row r="263" spans="1:23" ht="14.4" x14ac:dyDescent="0.3">
      <c r="A263" t="s">
        <v>36</v>
      </c>
      <c r="B263" t="s">
        <v>465</v>
      </c>
      <c r="C263" t="s">
        <v>56</v>
      </c>
      <c r="D263" t="s">
        <v>403</v>
      </c>
      <c r="E263" t="s">
        <v>34</v>
      </c>
      <c r="F263" t="s">
        <v>28</v>
      </c>
      <c r="G263" t="s">
        <v>313</v>
      </c>
      <c r="H263">
        <v>85410</v>
      </c>
      <c r="I263" t="s">
        <v>466</v>
      </c>
      <c r="J263">
        <v>0</v>
      </c>
      <c r="K263" s="4">
        <v>618357</v>
      </c>
      <c r="L263" s="4">
        <v>0</v>
      </c>
      <c r="M263" s="4">
        <v>618357</v>
      </c>
      <c r="N263" s="4">
        <v>0</v>
      </c>
      <c r="O263" s="4">
        <v>0</v>
      </c>
      <c r="P263" s="4">
        <f>Table1[[#This Row],[September Revisions (rollover)]]+Table1[[#This Row],[September Revisions (new appropriations)]]</f>
        <v>0</v>
      </c>
      <c r="Q263" s="4">
        <v>618357</v>
      </c>
      <c r="R263" s="4">
        <v>0</v>
      </c>
      <c r="S263" s="4"/>
      <c r="T263" s="4"/>
      <c r="U263" s="4"/>
      <c r="V263" s="4">
        <f t="shared" si="8"/>
        <v>0</v>
      </c>
      <c r="W263" s="4">
        <f t="shared" si="9"/>
        <v>618357</v>
      </c>
    </row>
    <row r="264" spans="1:23" ht="14.4" x14ac:dyDescent="0.3">
      <c r="A264" t="s">
        <v>36</v>
      </c>
      <c r="B264" t="s">
        <v>467</v>
      </c>
      <c r="C264" t="s">
        <v>89</v>
      </c>
      <c r="D264" t="s">
        <v>46</v>
      </c>
      <c r="F264" t="s">
        <v>28</v>
      </c>
      <c r="G264" t="s">
        <v>313</v>
      </c>
      <c r="H264">
        <v>85170</v>
      </c>
      <c r="I264" t="s">
        <v>468</v>
      </c>
      <c r="J264">
        <v>0</v>
      </c>
      <c r="K264" s="4">
        <v>104348</v>
      </c>
      <c r="L264" s="4">
        <v>29498.83</v>
      </c>
      <c r="M264" s="4">
        <v>100000</v>
      </c>
      <c r="N264" s="4">
        <v>74308</v>
      </c>
      <c r="O264" s="4">
        <v>0</v>
      </c>
      <c r="P264" s="4">
        <f>Table1[[#This Row],[September Revisions (rollover)]]+Table1[[#This Row],[September Revisions (new appropriations)]]</f>
        <v>74308</v>
      </c>
      <c r="Q264" s="4">
        <v>174308</v>
      </c>
      <c r="R264" s="4">
        <v>100000</v>
      </c>
      <c r="S264" s="4">
        <v>100000</v>
      </c>
      <c r="T264" s="4">
        <v>100000</v>
      </c>
      <c r="U264" s="4">
        <v>100000</v>
      </c>
      <c r="V264" s="4">
        <f t="shared" si="8"/>
        <v>300000</v>
      </c>
      <c r="W264" s="4">
        <f t="shared" si="9"/>
        <v>574308</v>
      </c>
    </row>
    <row r="265" spans="1:23" ht="14.4" x14ac:dyDescent="0.3">
      <c r="A265" t="s">
        <v>36</v>
      </c>
      <c r="B265" t="s">
        <v>469</v>
      </c>
      <c r="C265" t="s">
        <v>89</v>
      </c>
      <c r="D265" t="s">
        <v>470</v>
      </c>
      <c r="E265" t="s">
        <v>34</v>
      </c>
      <c r="F265" t="s">
        <v>28</v>
      </c>
      <c r="G265" t="s">
        <v>313</v>
      </c>
      <c r="H265">
        <v>85170</v>
      </c>
      <c r="I265" t="s">
        <v>471</v>
      </c>
      <c r="J265">
        <v>0</v>
      </c>
      <c r="K265" s="4">
        <v>340</v>
      </c>
      <c r="L265" s="4">
        <v>0</v>
      </c>
      <c r="M265" s="4">
        <v>0</v>
      </c>
      <c r="N265" s="4">
        <v>0</v>
      </c>
      <c r="O265" s="4">
        <v>0</v>
      </c>
      <c r="P265" s="4">
        <f>Table1[[#This Row],[September Revisions (rollover)]]+Table1[[#This Row],[September Revisions (new appropriations)]]</f>
        <v>0</v>
      </c>
      <c r="Q265" s="4">
        <v>0</v>
      </c>
      <c r="R265" s="4">
        <v>0</v>
      </c>
      <c r="S265" s="4">
        <v>0</v>
      </c>
      <c r="T265" s="4">
        <v>0</v>
      </c>
      <c r="U265" s="4">
        <v>0</v>
      </c>
      <c r="V265" s="4">
        <f t="shared" si="8"/>
        <v>0</v>
      </c>
      <c r="W265" s="4">
        <f t="shared" si="9"/>
        <v>0</v>
      </c>
    </row>
    <row r="266" spans="1:23" ht="14.4" x14ac:dyDescent="0.3">
      <c r="A266" t="s">
        <v>36</v>
      </c>
      <c r="B266" t="s">
        <v>472</v>
      </c>
      <c r="C266" t="s">
        <v>93</v>
      </c>
      <c r="D266" t="s">
        <v>179</v>
      </c>
      <c r="E266" t="s">
        <v>34</v>
      </c>
      <c r="F266" t="s">
        <v>28</v>
      </c>
      <c r="G266" t="s">
        <v>313</v>
      </c>
      <c r="H266">
        <v>85410</v>
      </c>
      <c r="I266" t="s">
        <v>473</v>
      </c>
      <c r="J266">
        <v>0</v>
      </c>
      <c r="K266" s="4">
        <v>320000</v>
      </c>
      <c r="L266" s="4">
        <v>319292.46000000002</v>
      </c>
      <c r="M266" s="4">
        <v>0</v>
      </c>
      <c r="N266" s="4">
        <v>708</v>
      </c>
      <c r="O266" s="4">
        <v>0</v>
      </c>
      <c r="P266" s="4">
        <f>Table1[[#This Row],[September Revisions (rollover)]]+Table1[[#This Row],[September Revisions (new appropriations)]]</f>
        <v>708</v>
      </c>
      <c r="Q266" s="4">
        <v>708</v>
      </c>
      <c r="R266" s="4">
        <v>0</v>
      </c>
      <c r="S266" s="4"/>
      <c r="T266" s="4"/>
      <c r="U266" s="4"/>
      <c r="V266" s="4">
        <f t="shared" si="8"/>
        <v>0</v>
      </c>
      <c r="W266" s="4">
        <f t="shared" si="9"/>
        <v>708</v>
      </c>
    </row>
    <row r="267" spans="1:23" ht="14.4" x14ac:dyDescent="0.3">
      <c r="A267" t="s">
        <v>36</v>
      </c>
      <c r="B267" t="s">
        <v>474</v>
      </c>
      <c r="C267" t="s">
        <v>93</v>
      </c>
      <c r="D267" t="s">
        <v>74</v>
      </c>
      <c r="E267" t="s">
        <v>27</v>
      </c>
      <c r="F267" t="s">
        <v>28</v>
      </c>
      <c r="G267" t="s">
        <v>313</v>
      </c>
      <c r="H267">
        <v>85410</v>
      </c>
      <c r="K267" s="4"/>
      <c r="L267" s="4"/>
      <c r="M267" s="4"/>
      <c r="N267" s="4"/>
      <c r="O267" s="4"/>
      <c r="P267" s="4">
        <f>Table1[[#This Row],[September Revisions (rollover)]]+Table1[[#This Row],[September Revisions (new appropriations)]]</f>
        <v>0</v>
      </c>
      <c r="Q267" s="4"/>
      <c r="R267" s="4"/>
      <c r="S267" s="4">
        <v>6513.5999999999995</v>
      </c>
      <c r="T267" s="4"/>
      <c r="U267" s="4"/>
      <c r="V267" s="4">
        <f t="shared" si="8"/>
        <v>6513.5999999999995</v>
      </c>
      <c r="W267" s="4">
        <f t="shared" si="9"/>
        <v>6513.5999999999995</v>
      </c>
    </row>
    <row r="268" spans="1:23" ht="14.4" x14ac:dyDescent="0.3">
      <c r="A268" t="s">
        <v>23</v>
      </c>
      <c r="B268" t="s">
        <v>475</v>
      </c>
      <c r="C268" t="s">
        <v>93</v>
      </c>
      <c r="D268" t="s">
        <v>476</v>
      </c>
      <c r="E268" t="s">
        <v>34</v>
      </c>
      <c r="F268" t="s">
        <v>28</v>
      </c>
      <c r="G268" t="s">
        <v>313</v>
      </c>
      <c r="I268" t="s">
        <v>477</v>
      </c>
      <c r="K268" s="4">
        <v>161440291</v>
      </c>
      <c r="L268" s="4">
        <v>60000000</v>
      </c>
      <c r="M268" s="4">
        <v>64047204</v>
      </c>
      <c r="N268" s="4">
        <v>41440291</v>
      </c>
      <c r="O268" s="4">
        <v>952796</v>
      </c>
      <c r="P268" s="4">
        <f>Table1[[#This Row],[September Revisions (rollover)]]+Table1[[#This Row],[September Revisions (new appropriations)]]</f>
        <v>42393087</v>
      </c>
      <c r="Q268" s="4">
        <v>106440291</v>
      </c>
      <c r="R268" s="4"/>
      <c r="S268" s="4"/>
      <c r="T268" s="4"/>
      <c r="U268" s="4"/>
      <c r="V268" s="4">
        <f t="shared" si="8"/>
        <v>0</v>
      </c>
      <c r="W268" s="4">
        <f t="shared" si="9"/>
        <v>106440291</v>
      </c>
    </row>
    <row r="269" spans="1:23" ht="14.4" x14ac:dyDescent="0.3">
      <c r="A269" t="s">
        <v>36</v>
      </c>
      <c r="B269" t="s">
        <v>478</v>
      </c>
      <c r="C269" t="s">
        <v>479</v>
      </c>
      <c r="D269" t="s">
        <v>47</v>
      </c>
      <c r="E269" t="s">
        <v>47</v>
      </c>
      <c r="F269" t="s">
        <v>28</v>
      </c>
      <c r="G269" t="s">
        <v>313</v>
      </c>
      <c r="H269">
        <v>87970</v>
      </c>
      <c r="I269" t="s">
        <v>480</v>
      </c>
      <c r="J269">
        <v>0</v>
      </c>
      <c r="K269" s="4">
        <v>185135</v>
      </c>
      <c r="L269" s="4">
        <v>291.45</v>
      </c>
      <c r="M269" s="4">
        <v>184135</v>
      </c>
      <c r="N269" s="4">
        <v>709</v>
      </c>
      <c r="O269" s="4">
        <v>0</v>
      </c>
      <c r="P269" s="4">
        <f>Table1[[#This Row],[September Revisions (rollover)]]+Table1[[#This Row],[September Revisions (new appropriations)]]</f>
        <v>709</v>
      </c>
      <c r="Q269" s="4">
        <v>184844</v>
      </c>
      <c r="R269" s="4">
        <v>0</v>
      </c>
      <c r="S269" s="4"/>
      <c r="T269" s="4"/>
      <c r="U269" s="4"/>
      <c r="V269" s="4">
        <f t="shared" si="8"/>
        <v>0</v>
      </c>
      <c r="W269" s="4">
        <f t="shared" si="9"/>
        <v>184844</v>
      </c>
    </row>
    <row r="270" spans="1:23" ht="14.4" x14ac:dyDescent="0.3">
      <c r="A270" t="s">
        <v>36</v>
      </c>
      <c r="B270" t="s">
        <v>481</v>
      </c>
      <c r="C270" t="s">
        <v>97</v>
      </c>
      <c r="D270" t="s">
        <v>60</v>
      </c>
      <c r="E270" t="s">
        <v>34</v>
      </c>
      <c r="F270" t="s">
        <v>28</v>
      </c>
      <c r="G270" t="s">
        <v>313</v>
      </c>
      <c r="H270">
        <v>85410</v>
      </c>
      <c r="I270" t="s">
        <v>482</v>
      </c>
      <c r="J270">
        <v>0</v>
      </c>
      <c r="K270" s="4">
        <v>750835</v>
      </c>
      <c r="L270" s="4">
        <v>67303.34</v>
      </c>
      <c r="M270" s="4">
        <v>232095</v>
      </c>
      <c r="N270" s="4">
        <v>451437</v>
      </c>
      <c r="O270" s="4">
        <v>0</v>
      </c>
      <c r="P270" s="4">
        <f>Table1[[#This Row],[September Revisions (rollover)]]+Table1[[#This Row],[September Revisions (new appropriations)]]</f>
        <v>451437</v>
      </c>
      <c r="Q270" s="4">
        <v>683532</v>
      </c>
      <c r="R270" s="4">
        <v>0</v>
      </c>
      <c r="S270" s="4"/>
      <c r="T270" s="4"/>
      <c r="U270" s="4"/>
      <c r="V270" s="4">
        <f t="shared" si="8"/>
        <v>0</v>
      </c>
      <c r="W270" s="4">
        <f t="shared" si="9"/>
        <v>683532</v>
      </c>
    </row>
    <row r="271" spans="1:23" ht="14.4" x14ac:dyDescent="0.3">
      <c r="A271" t="s">
        <v>36</v>
      </c>
      <c r="B271" t="s">
        <v>483</v>
      </c>
      <c r="C271" t="s">
        <v>97</v>
      </c>
      <c r="D271" t="s">
        <v>155</v>
      </c>
      <c r="E271" t="s">
        <v>95</v>
      </c>
      <c r="F271" t="s">
        <v>28</v>
      </c>
      <c r="G271" t="s">
        <v>313</v>
      </c>
      <c r="H271">
        <v>85170</v>
      </c>
      <c r="I271" t="s">
        <v>484</v>
      </c>
      <c r="J271">
        <v>0</v>
      </c>
      <c r="K271" s="4">
        <v>200000</v>
      </c>
      <c r="L271" s="4">
        <v>16756.669999999998</v>
      </c>
      <c r="M271" s="4">
        <v>180000</v>
      </c>
      <c r="N271" s="4">
        <v>3243</v>
      </c>
      <c r="O271" s="4">
        <v>0</v>
      </c>
      <c r="P271" s="4">
        <f>Table1[[#This Row],[September Revisions (rollover)]]+Table1[[#This Row],[September Revisions (new appropriations)]]</f>
        <v>3243</v>
      </c>
      <c r="Q271" s="4">
        <v>183243</v>
      </c>
      <c r="R271" s="4">
        <v>0</v>
      </c>
      <c r="S271" s="4"/>
      <c r="T271" s="4"/>
      <c r="U271" s="4"/>
      <c r="V271" s="4">
        <f t="shared" si="8"/>
        <v>0</v>
      </c>
      <c r="W271" s="4">
        <f t="shared" si="9"/>
        <v>183243</v>
      </c>
    </row>
    <row r="272" spans="1:23" ht="14.4" x14ac:dyDescent="0.3">
      <c r="A272" t="s">
        <v>36</v>
      </c>
      <c r="B272" t="s">
        <v>485</v>
      </c>
      <c r="C272" t="s">
        <v>97</v>
      </c>
      <c r="D272" t="s">
        <v>486</v>
      </c>
      <c r="E272" t="s">
        <v>274</v>
      </c>
      <c r="F272" t="s">
        <v>28</v>
      </c>
      <c r="G272" t="s">
        <v>313</v>
      </c>
      <c r="H272">
        <v>85410</v>
      </c>
      <c r="K272" s="4"/>
      <c r="L272" s="4"/>
      <c r="M272" s="4"/>
      <c r="N272" s="4"/>
      <c r="O272" s="4"/>
      <c r="P272" s="4">
        <f>Table1[[#This Row],[September Revisions (rollover)]]+Table1[[#This Row],[September Revisions (new appropriations)]]</f>
        <v>0</v>
      </c>
      <c r="Q272" s="4"/>
      <c r="R272" s="4"/>
      <c r="S272" s="4">
        <v>12602.4</v>
      </c>
      <c r="T272" s="4"/>
      <c r="U272" s="4"/>
      <c r="V272" s="4">
        <f t="shared" si="8"/>
        <v>12602.4</v>
      </c>
      <c r="W272" s="4">
        <f t="shared" si="9"/>
        <v>12602.4</v>
      </c>
    </row>
    <row r="273" spans="1:23" ht="14.4" x14ac:dyDescent="0.3">
      <c r="A273" t="s">
        <v>36</v>
      </c>
      <c r="B273" t="s">
        <v>487</v>
      </c>
      <c r="C273" t="s">
        <v>97</v>
      </c>
      <c r="D273" t="s">
        <v>486</v>
      </c>
      <c r="E273" t="s">
        <v>274</v>
      </c>
      <c r="F273" t="s">
        <v>28</v>
      </c>
      <c r="G273" t="s">
        <v>313</v>
      </c>
      <c r="H273">
        <v>85410</v>
      </c>
      <c r="K273" s="4"/>
      <c r="L273" s="4"/>
      <c r="M273" s="4"/>
      <c r="N273" s="4"/>
      <c r="O273" s="4"/>
      <c r="P273" s="4">
        <f>Table1[[#This Row],[September Revisions (rollover)]]+Table1[[#This Row],[September Revisions (new appropriations)]]</f>
        <v>0</v>
      </c>
      <c r="Q273" s="4"/>
      <c r="R273" s="4"/>
      <c r="S273" s="4">
        <v>7135.2</v>
      </c>
      <c r="T273" s="4"/>
      <c r="U273" s="4"/>
      <c r="V273" s="4">
        <f t="shared" si="8"/>
        <v>7135.2</v>
      </c>
      <c r="W273" s="4">
        <f t="shared" si="9"/>
        <v>7135.2</v>
      </c>
    </row>
    <row r="274" spans="1:23" ht="14.4" x14ac:dyDescent="0.3">
      <c r="A274" t="s">
        <v>36</v>
      </c>
      <c r="B274" t="s">
        <v>474</v>
      </c>
      <c r="C274" t="s">
        <v>97</v>
      </c>
      <c r="D274" t="s">
        <v>488</v>
      </c>
      <c r="E274" t="s">
        <v>263</v>
      </c>
      <c r="F274" t="s">
        <v>28</v>
      </c>
      <c r="G274" t="s">
        <v>313</v>
      </c>
      <c r="H274">
        <v>85410</v>
      </c>
      <c r="K274" s="4"/>
      <c r="L274" s="4"/>
      <c r="M274" s="4"/>
      <c r="N274" s="4"/>
      <c r="O274" s="4"/>
      <c r="P274" s="4">
        <f>Table1[[#This Row],[September Revisions (rollover)]]+Table1[[#This Row],[September Revisions (new appropriations)]]</f>
        <v>0</v>
      </c>
      <c r="Q274" s="4"/>
      <c r="R274" s="4"/>
      <c r="S274" s="4">
        <v>6513.5999999999995</v>
      </c>
      <c r="T274" s="4"/>
      <c r="U274" s="4"/>
      <c r="V274" s="4">
        <f t="shared" si="8"/>
        <v>6513.5999999999995</v>
      </c>
      <c r="W274" s="4">
        <f t="shared" si="9"/>
        <v>6513.5999999999995</v>
      </c>
    </row>
    <row r="275" spans="1:23" ht="14.4" x14ac:dyDescent="0.3">
      <c r="A275" t="s">
        <v>36</v>
      </c>
      <c r="B275" t="s">
        <v>489</v>
      </c>
      <c r="C275" t="s">
        <v>97</v>
      </c>
      <c r="D275" t="s">
        <v>488</v>
      </c>
      <c r="E275" t="s">
        <v>263</v>
      </c>
      <c r="F275" t="s">
        <v>28</v>
      </c>
      <c r="G275" t="s">
        <v>313</v>
      </c>
      <c r="H275">
        <v>85410</v>
      </c>
      <c r="K275" s="4"/>
      <c r="L275" s="4"/>
      <c r="M275" s="4"/>
      <c r="N275" s="4"/>
      <c r="O275" s="4"/>
      <c r="P275" s="4">
        <f>Table1[[#This Row],[September Revisions (rollover)]]+Table1[[#This Row],[September Revisions (new appropriations)]]</f>
        <v>0</v>
      </c>
      <c r="Q275" s="4"/>
      <c r="R275" s="4"/>
      <c r="S275" s="4">
        <v>100454.39999999999</v>
      </c>
      <c r="T275" s="4"/>
      <c r="U275" s="4"/>
      <c r="V275" s="4">
        <f t="shared" si="8"/>
        <v>100454.39999999999</v>
      </c>
      <c r="W275" s="4">
        <f t="shared" si="9"/>
        <v>100454.39999999999</v>
      </c>
    </row>
    <row r="276" spans="1:23" ht="14.4" x14ac:dyDescent="0.3">
      <c r="A276" t="s">
        <v>36</v>
      </c>
      <c r="B276" t="s">
        <v>490</v>
      </c>
      <c r="C276" t="s">
        <v>97</v>
      </c>
      <c r="D276" t="s">
        <v>491</v>
      </c>
      <c r="E276" t="s">
        <v>34</v>
      </c>
      <c r="F276" t="s">
        <v>28</v>
      </c>
      <c r="G276" t="s">
        <v>313</v>
      </c>
      <c r="H276">
        <v>85410</v>
      </c>
      <c r="K276" s="4"/>
      <c r="L276" s="4"/>
      <c r="M276" s="4"/>
      <c r="N276" s="4"/>
      <c r="O276" s="4"/>
      <c r="P276" s="4">
        <f>Table1[[#This Row],[September Revisions (rollover)]]+Table1[[#This Row],[September Revisions (new appropriations)]]</f>
        <v>0</v>
      </c>
      <c r="Q276" s="4"/>
      <c r="R276" s="4"/>
      <c r="S276" s="4">
        <v>82754.399999999994</v>
      </c>
      <c r="T276" s="4"/>
      <c r="U276" s="4"/>
      <c r="V276" s="4">
        <f t="shared" si="8"/>
        <v>82754.399999999994</v>
      </c>
      <c r="W276" s="4">
        <f t="shared" si="9"/>
        <v>82754.399999999994</v>
      </c>
    </row>
    <row r="277" spans="1:23" ht="14.4" x14ac:dyDescent="0.3">
      <c r="A277" t="s">
        <v>36</v>
      </c>
      <c r="B277" t="s">
        <v>492</v>
      </c>
      <c r="C277" t="s">
        <v>97</v>
      </c>
      <c r="D277" t="s">
        <v>98</v>
      </c>
      <c r="E277" t="s">
        <v>27</v>
      </c>
      <c r="F277" t="s">
        <v>28</v>
      </c>
      <c r="G277" t="s">
        <v>313</v>
      </c>
      <c r="H277">
        <v>85410</v>
      </c>
      <c r="K277" s="4"/>
      <c r="L277" s="4"/>
      <c r="M277" s="4"/>
      <c r="N277" s="4"/>
      <c r="O277" s="4"/>
      <c r="P277" s="4">
        <f>Table1[[#This Row],[September Revisions (rollover)]]+Table1[[#This Row],[September Revisions (new appropriations)]]</f>
        <v>0</v>
      </c>
      <c r="Q277" s="4"/>
      <c r="R277" s="4"/>
      <c r="S277" s="4">
        <v>159554.4</v>
      </c>
      <c r="T277" s="4"/>
      <c r="U277" s="4"/>
      <c r="V277" s="4">
        <f t="shared" si="8"/>
        <v>159554.4</v>
      </c>
      <c r="W277" s="4">
        <f t="shared" si="9"/>
        <v>159554.4</v>
      </c>
    </row>
    <row r="278" spans="1:23" ht="14.4" x14ac:dyDescent="0.3">
      <c r="A278" t="s">
        <v>36</v>
      </c>
      <c r="B278" t="s">
        <v>493</v>
      </c>
      <c r="C278" t="s">
        <v>97</v>
      </c>
      <c r="D278" t="s">
        <v>486</v>
      </c>
      <c r="E278" t="s">
        <v>274</v>
      </c>
      <c r="F278" t="s">
        <v>28</v>
      </c>
      <c r="G278" t="s">
        <v>313</v>
      </c>
      <c r="H278">
        <v>85410</v>
      </c>
      <c r="K278" s="4"/>
      <c r="L278" s="4"/>
      <c r="M278" s="4"/>
      <c r="N278" s="4"/>
      <c r="O278" s="4"/>
      <c r="P278" s="4">
        <f>Table1[[#This Row],[September Revisions (rollover)]]+Table1[[#This Row],[September Revisions (new appropriations)]]</f>
        <v>0</v>
      </c>
      <c r="Q278" s="4"/>
      <c r="R278" s="4"/>
      <c r="S278" s="4">
        <v>13382.4</v>
      </c>
      <c r="T278" s="4"/>
      <c r="U278" s="4"/>
      <c r="V278" s="4">
        <f t="shared" si="8"/>
        <v>13382.4</v>
      </c>
      <c r="W278" s="4">
        <f t="shared" si="9"/>
        <v>13382.4</v>
      </c>
    </row>
    <row r="279" spans="1:23" ht="14.4" x14ac:dyDescent="0.3">
      <c r="A279" t="s">
        <v>36</v>
      </c>
      <c r="B279" t="s">
        <v>493</v>
      </c>
      <c r="C279" t="s">
        <v>97</v>
      </c>
      <c r="D279" t="s">
        <v>488</v>
      </c>
      <c r="E279" t="s">
        <v>263</v>
      </c>
      <c r="F279" t="s">
        <v>28</v>
      </c>
      <c r="G279" t="s">
        <v>313</v>
      </c>
      <c r="H279">
        <v>85410</v>
      </c>
      <c r="K279" s="4"/>
      <c r="L279" s="4"/>
      <c r="M279" s="4"/>
      <c r="N279" s="4"/>
      <c r="O279" s="4"/>
      <c r="P279" s="4">
        <f>Table1[[#This Row],[September Revisions (rollover)]]+Table1[[#This Row],[September Revisions (new appropriations)]]</f>
        <v>0</v>
      </c>
      <c r="Q279" s="4"/>
      <c r="R279" s="4"/>
      <c r="S279" s="4">
        <v>19963.2</v>
      </c>
      <c r="T279" s="4"/>
      <c r="U279" s="4"/>
      <c r="V279" s="4">
        <f t="shared" si="8"/>
        <v>19963.2</v>
      </c>
      <c r="W279" s="4">
        <f t="shared" si="9"/>
        <v>19963.2</v>
      </c>
    </row>
    <row r="280" spans="1:23" ht="14.4" x14ac:dyDescent="0.3">
      <c r="A280" t="s">
        <v>36</v>
      </c>
      <c r="B280" t="s">
        <v>494</v>
      </c>
      <c r="C280" t="s">
        <v>97</v>
      </c>
      <c r="D280" t="s">
        <v>491</v>
      </c>
      <c r="E280" t="s">
        <v>34</v>
      </c>
      <c r="F280" t="s">
        <v>28</v>
      </c>
      <c r="G280" t="s">
        <v>313</v>
      </c>
      <c r="H280">
        <v>85410</v>
      </c>
      <c r="K280" s="4"/>
      <c r="L280" s="4"/>
      <c r="M280" s="4"/>
      <c r="N280" s="4"/>
      <c r="O280" s="4"/>
      <c r="P280" s="4">
        <f>Table1[[#This Row],[September Revisions (rollover)]]+Table1[[#This Row],[September Revisions (new appropriations)]]</f>
        <v>0</v>
      </c>
      <c r="Q280" s="4"/>
      <c r="R280" s="4"/>
      <c r="S280" s="4">
        <v>91519.2</v>
      </c>
      <c r="T280" s="4"/>
      <c r="U280" s="4"/>
      <c r="V280" s="4">
        <f t="shared" si="8"/>
        <v>91519.2</v>
      </c>
      <c r="W280" s="4">
        <f t="shared" si="9"/>
        <v>91519.2</v>
      </c>
    </row>
    <row r="281" spans="1:23" ht="14.4" x14ac:dyDescent="0.3">
      <c r="A281" t="s">
        <v>36</v>
      </c>
      <c r="B281" t="s">
        <v>495</v>
      </c>
      <c r="C281" t="s">
        <v>97</v>
      </c>
      <c r="D281" t="s">
        <v>488</v>
      </c>
      <c r="E281" t="s">
        <v>263</v>
      </c>
      <c r="F281" t="s">
        <v>28</v>
      </c>
      <c r="G281" t="s">
        <v>313</v>
      </c>
      <c r="H281">
        <v>85410</v>
      </c>
      <c r="K281" s="4"/>
      <c r="L281" s="4"/>
      <c r="M281" s="4"/>
      <c r="N281" s="4"/>
      <c r="O281" s="4"/>
      <c r="P281" s="4">
        <f>Table1[[#This Row],[September Revisions (rollover)]]+Table1[[#This Row],[September Revisions (new appropriations)]]</f>
        <v>0</v>
      </c>
      <c r="Q281" s="4"/>
      <c r="R281" s="4"/>
      <c r="S281" s="4"/>
      <c r="T281" s="4"/>
      <c r="U281" s="4">
        <v>115449.59999999999</v>
      </c>
      <c r="V281" s="4">
        <f t="shared" si="8"/>
        <v>115449.59999999999</v>
      </c>
      <c r="W281" s="4">
        <f t="shared" si="9"/>
        <v>115449.59999999999</v>
      </c>
    </row>
    <row r="282" spans="1:23" ht="14.4" x14ac:dyDescent="0.3">
      <c r="A282" t="s">
        <v>36</v>
      </c>
      <c r="B282" t="s">
        <v>387</v>
      </c>
      <c r="C282" t="s">
        <v>97</v>
      </c>
      <c r="D282" t="s">
        <v>491</v>
      </c>
      <c r="E282" t="s">
        <v>34</v>
      </c>
      <c r="F282" t="s">
        <v>28</v>
      </c>
      <c r="G282" t="s">
        <v>313</v>
      </c>
      <c r="H282">
        <v>85410</v>
      </c>
      <c r="K282" s="4"/>
      <c r="L282" s="4"/>
      <c r="M282" s="4"/>
      <c r="N282" s="4"/>
      <c r="O282" s="4"/>
      <c r="P282" s="4">
        <f>Table1[[#This Row],[September Revisions (rollover)]]+Table1[[#This Row],[September Revisions (new appropriations)]]</f>
        <v>0</v>
      </c>
      <c r="Q282" s="4"/>
      <c r="R282" s="4"/>
      <c r="S282" s="4"/>
      <c r="T282" s="4"/>
      <c r="U282" s="4">
        <v>7471.2</v>
      </c>
      <c r="V282" s="4">
        <f t="shared" si="8"/>
        <v>7471.2</v>
      </c>
      <c r="W282" s="4">
        <f t="shared" si="9"/>
        <v>7471.2</v>
      </c>
    </row>
    <row r="283" spans="1:23" ht="14.4" x14ac:dyDescent="0.3">
      <c r="A283" t="s">
        <v>36</v>
      </c>
      <c r="B283" t="s">
        <v>386</v>
      </c>
      <c r="C283" t="s">
        <v>97</v>
      </c>
      <c r="D283" t="s">
        <v>486</v>
      </c>
      <c r="E283" t="s">
        <v>274</v>
      </c>
      <c r="F283" t="s">
        <v>28</v>
      </c>
      <c r="G283" t="s">
        <v>313</v>
      </c>
      <c r="H283">
        <v>85410</v>
      </c>
      <c r="K283" s="4"/>
      <c r="L283" s="4"/>
      <c r="M283" s="4"/>
      <c r="N283" s="4"/>
      <c r="O283" s="4"/>
      <c r="P283" s="4">
        <f>Table1[[#This Row],[September Revisions (rollover)]]+Table1[[#This Row],[September Revisions (new appropriations)]]</f>
        <v>0</v>
      </c>
      <c r="Q283" s="4"/>
      <c r="R283" s="4"/>
      <c r="S283" s="4"/>
      <c r="T283" s="4"/>
      <c r="U283" s="4">
        <v>5558.4</v>
      </c>
      <c r="V283" s="4">
        <f t="shared" si="8"/>
        <v>5558.4</v>
      </c>
      <c r="W283" s="4">
        <f t="shared" si="9"/>
        <v>5558.4</v>
      </c>
    </row>
    <row r="284" spans="1:23" ht="14.4" x14ac:dyDescent="0.3">
      <c r="A284" t="s">
        <v>496</v>
      </c>
      <c r="B284" t="s">
        <v>497</v>
      </c>
      <c r="C284" t="s">
        <v>97</v>
      </c>
      <c r="D284" t="s">
        <v>103</v>
      </c>
      <c r="E284" t="s">
        <v>104</v>
      </c>
      <c r="F284" t="s">
        <v>28</v>
      </c>
      <c r="G284" t="s">
        <v>313</v>
      </c>
      <c r="H284">
        <v>39911</v>
      </c>
      <c r="I284" t="s">
        <v>498</v>
      </c>
      <c r="K284" s="4">
        <v>937506.20000000019</v>
      </c>
      <c r="L284" s="4">
        <v>624497.92999999993</v>
      </c>
      <c r="M284" s="4">
        <v>0</v>
      </c>
      <c r="N284" s="4">
        <f>K284-L284</f>
        <v>313008.27000000025</v>
      </c>
      <c r="O284" s="4">
        <v>0</v>
      </c>
      <c r="P284" s="4">
        <f>Table1[[#This Row],[September Revisions (rollover)]]+Table1[[#This Row],[September Revisions (new appropriations)]]</f>
        <v>313008.27000000025</v>
      </c>
      <c r="Q284" s="4">
        <f>SUM(M284:O284)</f>
        <v>313008.27000000025</v>
      </c>
      <c r="R284" s="4"/>
      <c r="S284" s="4"/>
      <c r="T284" s="4"/>
      <c r="U284" s="4"/>
      <c r="V284" s="4">
        <f t="shared" si="8"/>
        <v>0</v>
      </c>
      <c r="W284" s="4">
        <f t="shared" si="9"/>
        <v>313008.27000000025</v>
      </c>
    </row>
    <row r="285" spans="1:23" ht="14.4" x14ac:dyDescent="0.3">
      <c r="A285" t="s">
        <v>36</v>
      </c>
      <c r="B285" t="s">
        <v>499</v>
      </c>
      <c r="C285" t="s">
        <v>97</v>
      </c>
      <c r="D285" t="s">
        <v>450</v>
      </c>
      <c r="E285" t="s">
        <v>34</v>
      </c>
      <c r="F285" t="s">
        <v>28</v>
      </c>
      <c r="G285" t="s">
        <v>313</v>
      </c>
      <c r="H285">
        <v>85410</v>
      </c>
      <c r="I285" t="s">
        <v>500</v>
      </c>
      <c r="J285">
        <v>0</v>
      </c>
      <c r="K285" s="4">
        <v>119759</v>
      </c>
      <c r="L285" s="4">
        <v>0</v>
      </c>
      <c r="M285" s="4">
        <v>0</v>
      </c>
      <c r="N285" s="4">
        <v>0</v>
      </c>
      <c r="O285" s="4">
        <v>0</v>
      </c>
      <c r="P285" s="4">
        <f>Table1[[#This Row],[September Revisions (rollover)]]+Table1[[#This Row],[September Revisions (new appropriations)]]</f>
        <v>0</v>
      </c>
      <c r="Q285" s="4">
        <v>0</v>
      </c>
      <c r="R285" s="4">
        <v>0</v>
      </c>
      <c r="S285" s="4">
        <v>0</v>
      </c>
      <c r="T285" s="4">
        <v>0</v>
      </c>
      <c r="U285" s="4">
        <v>0</v>
      </c>
      <c r="V285" s="4">
        <f t="shared" si="8"/>
        <v>0</v>
      </c>
      <c r="W285" s="4">
        <f t="shared" si="9"/>
        <v>0</v>
      </c>
    </row>
    <row r="286" spans="1:23" ht="14.4" x14ac:dyDescent="0.3">
      <c r="A286" t="s">
        <v>36</v>
      </c>
      <c r="B286" t="s">
        <v>501</v>
      </c>
      <c r="C286" t="s">
        <v>25</v>
      </c>
      <c r="D286" t="s">
        <v>26</v>
      </c>
      <c r="E286" t="s">
        <v>27</v>
      </c>
      <c r="F286" t="s">
        <v>28</v>
      </c>
      <c r="G286" t="s">
        <v>313</v>
      </c>
      <c r="H286">
        <v>85115</v>
      </c>
      <c r="I286" t="s">
        <v>502</v>
      </c>
      <c r="J286">
        <v>0</v>
      </c>
      <c r="K286" s="4">
        <v>79511</v>
      </c>
      <c r="L286" s="4">
        <v>0</v>
      </c>
      <c r="M286" s="4">
        <v>69511</v>
      </c>
      <c r="N286" s="4">
        <v>10000</v>
      </c>
      <c r="O286" s="4">
        <v>0</v>
      </c>
      <c r="P286" s="4">
        <f>Table1[[#This Row],[September Revisions (rollover)]]+Table1[[#This Row],[September Revisions (new appropriations)]]</f>
        <v>10000</v>
      </c>
      <c r="Q286" s="4">
        <v>79511</v>
      </c>
      <c r="R286" s="4">
        <v>0</v>
      </c>
      <c r="S286" s="4"/>
      <c r="T286" s="4"/>
      <c r="U286" s="4"/>
      <c r="V286" s="4">
        <f t="shared" si="8"/>
        <v>0</v>
      </c>
      <c r="W286" s="4">
        <f t="shared" si="9"/>
        <v>79511</v>
      </c>
    </row>
    <row r="287" spans="1:23" ht="14.4" x14ac:dyDescent="0.3">
      <c r="A287" t="s">
        <v>36</v>
      </c>
      <c r="B287" t="s">
        <v>503</v>
      </c>
      <c r="C287" t="s">
        <v>25</v>
      </c>
      <c r="D287" t="s">
        <v>26</v>
      </c>
      <c r="E287" t="s">
        <v>27</v>
      </c>
      <c r="F287" t="s">
        <v>28</v>
      </c>
      <c r="G287" t="s">
        <v>313</v>
      </c>
      <c r="H287">
        <v>85170</v>
      </c>
      <c r="I287" t="s">
        <v>504</v>
      </c>
      <c r="J287">
        <v>0</v>
      </c>
      <c r="K287" s="4">
        <v>16893</v>
      </c>
      <c r="L287" s="4">
        <v>0</v>
      </c>
      <c r="M287" s="4">
        <v>16893</v>
      </c>
      <c r="N287" s="4">
        <v>0</v>
      </c>
      <c r="O287" s="4">
        <v>0</v>
      </c>
      <c r="P287" s="4">
        <f>Table1[[#This Row],[September Revisions (rollover)]]+Table1[[#This Row],[September Revisions (new appropriations)]]</f>
        <v>0</v>
      </c>
      <c r="Q287" s="4">
        <v>16893</v>
      </c>
      <c r="R287" s="4">
        <v>0</v>
      </c>
      <c r="S287" s="4"/>
      <c r="T287" s="4"/>
      <c r="U287" s="4"/>
      <c r="V287" s="4">
        <f t="shared" si="8"/>
        <v>0</v>
      </c>
      <c r="W287" s="4">
        <f t="shared" si="9"/>
        <v>16893</v>
      </c>
    </row>
    <row r="288" spans="1:23" ht="14.4" x14ac:dyDescent="0.3">
      <c r="A288" t="s">
        <v>36</v>
      </c>
      <c r="B288" t="s">
        <v>505</v>
      </c>
      <c r="C288" t="s">
        <v>25</v>
      </c>
      <c r="D288" t="s">
        <v>506</v>
      </c>
      <c r="E288" t="s">
        <v>27</v>
      </c>
      <c r="F288" t="s">
        <v>28</v>
      </c>
      <c r="G288" t="s">
        <v>313</v>
      </c>
      <c r="H288">
        <v>85170</v>
      </c>
      <c r="I288" t="s">
        <v>507</v>
      </c>
      <c r="J288">
        <v>0</v>
      </c>
      <c r="K288" s="4">
        <v>0</v>
      </c>
      <c r="L288" s="4">
        <v>0</v>
      </c>
      <c r="M288" s="4">
        <v>150610</v>
      </c>
      <c r="N288" s="4">
        <v>0</v>
      </c>
      <c r="O288" s="4">
        <v>99390</v>
      </c>
      <c r="P288" s="4">
        <f>Table1[[#This Row],[September Revisions (rollover)]]+Table1[[#This Row],[September Revisions (new appropriations)]]</f>
        <v>99390</v>
      </c>
      <c r="Q288" s="4">
        <v>250000</v>
      </c>
      <c r="R288" s="4">
        <v>0</v>
      </c>
      <c r="S288" s="4"/>
      <c r="T288" s="4"/>
      <c r="U288" s="4"/>
      <c r="V288" s="4">
        <f t="shared" si="8"/>
        <v>0</v>
      </c>
      <c r="W288" s="4">
        <f t="shared" si="9"/>
        <v>250000</v>
      </c>
    </row>
    <row r="289" spans="1:23" ht="14.4" x14ac:dyDescent="0.3">
      <c r="A289" t="s">
        <v>36</v>
      </c>
      <c r="B289" t="s">
        <v>508</v>
      </c>
      <c r="C289" t="s">
        <v>25</v>
      </c>
      <c r="D289" t="s">
        <v>26</v>
      </c>
      <c r="E289" t="s">
        <v>27</v>
      </c>
      <c r="F289" t="s">
        <v>28</v>
      </c>
      <c r="G289" t="s">
        <v>313</v>
      </c>
      <c r="H289">
        <v>85410</v>
      </c>
      <c r="I289" t="s">
        <v>509</v>
      </c>
      <c r="J289">
        <v>0</v>
      </c>
      <c r="K289" s="4">
        <v>600344</v>
      </c>
      <c r="L289" s="4">
        <v>224504.71000000002</v>
      </c>
      <c r="M289" s="4">
        <v>456621</v>
      </c>
      <c r="N289" s="4">
        <v>-80782</v>
      </c>
      <c r="O289" s="4">
        <v>0</v>
      </c>
      <c r="P289" s="4">
        <f>Table1[[#This Row],[September Revisions (rollover)]]+Table1[[#This Row],[September Revisions (new appropriations)]]</f>
        <v>-80782</v>
      </c>
      <c r="Q289" s="4">
        <v>375839</v>
      </c>
      <c r="R289" s="4">
        <v>0</v>
      </c>
      <c r="S289" s="4"/>
      <c r="T289" s="4"/>
      <c r="U289" s="4"/>
      <c r="V289" s="4">
        <f t="shared" si="8"/>
        <v>0</v>
      </c>
      <c r="W289" s="4">
        <f t="shared" si="9"/>
        <v>375839</v>
      </c>
    </row>
    <row r="290" spans="1:23" ht="14.4" x14ac:dyDescent="0.3">
      <c r="A290" t="s">
        <v>36</v>
      </c>
      <c r="B290" t="s">
        <v>510</v>
      </c>
      <c r="C290" t="s">
        <v>25</v>
      </c>
      <c r="D290" t="s">
        <v>26</v>
      </c>
      <c r="E290" t="s">
        <v>27</v>
      </c>
      <c r="F290" t="s">
        <v>28</v>
      </c>
      <c r="G290" t="s">
        <v>313</v>
      </c>
      <c r="H290">
        <v>85410</v>
      </c>
      <c r="I290" t="s">
        <v>511</v>
      </c>
      <c r="J290">
        <v>0</v>
      </c>
      <c r="K290" s="4">
        <v>379290</v>
      </c>
      <c r="L290" s="4">
        <v>56400.47</v>
      </c>
      <c r="M290" s="4">
        <v>300458</v>
      </c>
      <c r="N290" s="4">
        <v>22432</v>
      </c>
      <c r="O290" s="4">
        <v>0</v>
      </c>
      <c r="P290" s="4">
        <f>Table1[[#This Row],[September Revisions (rollover)]]+Table1[[#This Row],[September Revisions (new appropriations)]]</f>
        <v>22432</v>
      </c>
      <c r="Q290" s="4">
        <v>322890</v>
      </c>
      <c r="R290" s="4">
        <v>0</v>
      </c>
      <c r="S290" s="4"/>
      <c r="T290" s="4"/>
      <c r="U290" s="4"/>
      <c r="V290" s="4">
        <f t="shared" si="8"/>
        <v>0</v>
      </c>
      <c r="W290" s="4">
        <f t="shared" si="9"/>
        <v>322890</v>
      </c>
    </row>
    <row r="291" spans="1:23" ht="14.4" x14ac:dyDescent="0.3">
      <c r="A291" t="s">
        <v>36</v>
      </c>
      <c r="B291" t="s">
        <v>512</v>
      </c>
      <c r="C291" t="s">
        <v>25</v>
      </c>
      <c r="D291" t="s">
        <v>26</v>
      </c>
      <c r="E291" t="s">
        <v>27</v>
      </c>
      <c r="F291" t="s">
        <v>28</v>
      </c>
      <c r="G291" t="s">
        <v>313</v>
      </c>
      <c r="H291">
        <v>85410</v>
      </c>
      <c r="I291" t="s">
        <v>513</v>
      </c>
      <c r="J291">
        <v>0</v>
      </c>
      <c r="K291" s="4">
        <v>235200</v>
      </c>
      <c r="L291" s="4">
        <v>6097.5</v>
      </c>
      <c r="M291" s="4">
        <v>205200</v>
      </c>
      <c r="N291" s="4">
        <v>23903</v>
      </c>
      <c r="O291" s="4">
        <v>0</v>
      </c>
      <c r="P291" s="4">
        <f>Table1[[#This Row],[September Revisions (rollover)]]+Table1[[#This Row],[September Revisions (new appropriations)]]</f>
        <v>23903</v>
      </c>
      <c r="Q291" s="4">
        <v>229103</v>
      </c>
      <c r="R291" s="4">
        <v>0</v>
      </c>
      <c r="S291" s="4"/>
      <c r="T291" s="4"/>
      <c r="U291" s="4"/>
      <c r="V291" s="4">
        <f t="shared" si="8"/>
        <v>0</v>
      </c>
      <c r="W291" s="4">
        <f t="shared" si="9"/>
        <v>229103</v>
      </c>
    </row>
    <row r="292" spans="1:23" ht="14.4" x14ac:dyDescent="0.3">
      <c r="A292" t="s">
        <v>36</v>
      </c>
      <c r="B292" t="s">
        <v>514</v>
      </c>
      <c r="C292" t="s">
        <v>25</v>
      </c>
      <c r="D292" t="s">
        <v>26</v>
      </c>
      <c r="E292" t="s">
        <v>27</v>
      </c>
      <c r="F292" t="s">
        <v>28</v>
      </c>
      <c r="G292" t="s">
        <v>313</v>
      </c>
      <c r="H292">
        <v>85410</v>
      </c>
      <c r="I292" t="s">
        <v>515</v>
      </c>
      <c r="J292">
        <v>0</v>
      </c>
      <c r="K292" s="4">
        <v>331968</v>
      </c>
      <c r="L292" s="4">
        <v>0</v>
      </c>
      <c r="M292" s="4">
        <v>291968</v>
      </c>
      <c r="N292" s="4">
        <v>40000</v>
      </c>
      <c r="O292" s="4">
        <v>0</v>
      </c>
      <c r="P292" s="4">
        <f>Table1[[#This Row],[September Revisions (rollover)]]+Table1[[#This Row],[September Revisions (new appropriations)]]</f>
        <v>40000</v>
      </c>
      <c r="Q292" s="4">
        <v>331968</v>
      </c>
      <c r="R292" s="4">
        <v>0</v>
      </c>
      <c r="S292" s="4"/>
      <c r="T292" s="4"/>
      <c r="U292" s="4"/>
      <c r="V292" s="4">
        <f t="shared" si="8"/>
        <v>0</v>
      </c>
      <c r="W292" s="4">
        <f t="shared" si="9"/>
        <v>331968</v>
      </c>
    </row>
    <row r="293" spans="1:23" ht="14.4" x14ac:dyDescent="0.3">
      <c r="A293" t="s">
        <v>36</v>
      </c>
      <c r="B293" t="s">
        <v>516</v>
      </c>
      <c r="C293" t="s">
        <v>25</v>
      </c>
      <c r="D293" t="s">
        <v>26</v>
      </c>
      <c r="E293" t="s">
        <v>27</v>
      </c>
      <c r="F293" t="s">
        <v>28</v>
      </c>
      <c r="G293" t="s">
        <v>313</v>
      </c>
      <c r="H293">
        <v>85410</v>
      </c>
      <c r="I293" t="s">
        <v>517</v>
      </c>
      <c r="J293">
        <v>0</v>
      </c>
      <c r="K293" s="4">
        <v>200000</v>
      </c>
      <c r="L293" s="4">
        <v>5487.75</v>
      </c>
      <c r="M293" s="4">
        <v>170000</v>
      </c>
      <c r="N293" s="4">
        <v>24512</v>
      </c>
      <c r="O293" s="4">
        <v>0</v>
      </c>
      <c r="P293" s="4">
        <f>Table1[[#This Row],[September Revisions (rollover)]]+Table1[[#This Row],[September Revisions (new appropriations)]]</f>
        <v>24512</v>
      </c>
      <c r="Q293" s="4">
        <v>194512</v>
      </c>
      <c r="R293" s="4">
        <v>0</v>
      </c>
      <c r="S293" s="4"/>
      <c r="T293" s="4"/>
      <c r="U293" s="4"/>
      <c r="V293" s="4">
        <f t="shared" si="8"/>
        <v>0</v>
      </c>
      <c r="W293" s="4">
        <f t="shared" si="9"/>
        <v>194512</v>
      </c>
    </row>
    <row r="294" spans="1:23" ht="14.4" x14ac:dyDescent="0.3">
      <c r="A294" t="s">
        <v>36</v>
      </c>
      <c r="B294" t="s">
        <v>518</v>
      </c>
      <c r="C294" t="s">
        <v>25</v>
      </c>
      <c r="D294" t="s">
        <v>26</v>
      </c>
      <c r="E294" t="s">
        <v>27</v>
      </c>
      <c r="F294" t="s">
        <v>28</v>
      </c>
      <c r="G294" t="s">
        <v>313</v>
      </c>
      <c r="H294">
        <v>85410</v>
      </c>
      <c r="I294" t="s">
        <v>519</v>
      </c>
      <c r="J294">
        <v>0</v>
      </c>
      <c r="K294" s="4">
        <v>640000</v>
      </c>
      <c r="L294" s="4">
        <v>6300.75</v>
      </c>
      <c r="M294" s="4">
        <v>610000</v>
      </c>
      <c r="N294" s="4">
        <v>23699</v>
      </c>
      <c r="O294" s="4">
        <v>0</v>
      </c>
      <c r="P294" s="4">
        <f>Table1[[#This Row],[September Revisions (rollover)]]+Table1[[#This Row],[September Revisions (new appropriations)]]</f>
        <v>23699</v>
      </c>
      <c r="Q294" s="4">
        <v>633699</v>
      </c>
      <c r="R294" s="4">
        <v>0</v>
      </c>
      <c r="S294" s="4"/>
      <c r="T294" s="4"/>
      <c r="U294" s="4"/>
      <c r="V294" s="4">
        <f t="shared" si="8"/>
        <v>0</v>
      </c>
      <c r="W294" s="4">
        <f t="shared" si="9"/>
        <v>633699</v>
      </c>
    </row>
    <row r="295" spans="1:23" ht="14.4" x14ac:dyDescent="0.3">
      <c r="A295" t="s">
        <v>36</v>
      </c>
      <c r="B295" t="s">
        <v>147</v>
      </c>
      <c r="C295" t="s">
        <v>25</v>
      </c>
      <c r="D295" t="s">
        <v>26</v>
      </c>
      <c r="E295" t="s">
        <v>27</v>
      </c>
      <c r="F295" t="s">
        <v>28</v>
      </c>
      <c r="G295" t="s">
        <v>313</v>
      </c>
      <c r="H295">
        <v>85410</v>
      </c>
      <c r="I295" t="s">
        <v>148</v>
      </c>
      <c r="J295">
        <v>0</v>
      </c>
      <c r="K295" s="4">
        <v>88801</v>
      </c>
      <c r="L295" s="4">
        <v>81720.75</v>
      </c>
      <c r="M295" s="4">
        <v>6237</v>
      </c>
      <c r="N295" s="4">
        <v>843</v>
      </c>
      <c r="O295" s="4">
        <v>0</v>
      </c>
      <c r="P295" s="4">
        <f>Table1[[#This Row],[September Revisions (rollover)]]+Table1[[#This Row],[September Revisions (new appropriations)]]</f>
        <v>843</v>
      </c>
      <c r="Q295" s="4">
        <v>7080</v>
      </c>
      <c r="R295" s="4">
        <v>0</v>
      </c>
      <c r="S295" s="4"/>
      <c r="T295" s="4"/>
      <c r="U295" s="4"/>
      <c r="V295" s="4">
        <f t="shared" si="8"/>
        <v>0</v>
      </c>
      <c r="W295" s="4">
        <f t="shared" si="9"/>
        <v>7080</v>
      </c>
    </row>
    <row r="296" spans="1:23" ht="14.4" x14ac:dyDescent="0.3">
      <c r="A296" t="s">
        <v>36</v>
      </c>
      <c r="B296" t="s">
        <v>520</v>
      </c>
      <c r="C296" t="s">
        <v>25</v>
      </c>
      <c r="D296" t="s">
        <v>26</v>
      </c>
      <c r="E296" t="s">
        <v>27</v>
      </c>
      <c r="F296" t="s">
        <v>28</v>
      </c>
      <c r="G296" t="s">
        <v>313</v>
      </c>
      <c r="H296">
        <v>85410</v>
      </c>
      <c r="I296" t="s">
        <v>521</v>
      </c>
      <c r="J296">
        <v>0</v>
      </c>
      <c r="K296" s="4">
        <v>362901</v>
      </c>
      <c r="L296" s="4">
        <v>59645.29</v>
      </c>
      <c r="M296" s="4">
        <v>267755</v>
      </c>
      <c r="N296" s="4">
        <v>35501</v>
      </c>
      <c r="O296" s="4">
        <v>0</v>
      </c>
      <c r="P296" s="4">
        <f>Table1[[#This Row],[September Revisions (rollover)]]+Table1[[#This Row],[September Revisions (new appropriations)]]</f>
        <v>35501</v>
      </c>
      <c r="Q296" s="4">
        <v>303256</v>
      </c>
      <c r="R296" s="4">
        <v>0</v>
      </c>
      <c r="S296" s="4"/>
      <c r="T296" s="4"/>
      <c r="U296" s="4"/>
      <c r="V296" s="4">
        <f t="shared" si="8"/>
        <v>0</v>
      </c>
      <c r="W296" s="4">
        <f t="shared" si="9"/>
        <v>303256</v>
      </c>
    </row>
    <row r="297" spans="1:23" ht="14.4" x14ac:dyDescent="0.3">
      <c r="A297" t="s">
        <v>36</v>
      </c>
      <c r="B297" t="s">
        <v>522</v>
      </c>
      <c r="C297" t="s">
        <v>25</v>
      </c>
      <c r="D297" t="s">
        <v>26</v>
      </c>
      <c r="E297" t="s">
        <v>27</v>
      </c>
      <c r="F297" t="s">
        <v>28</v>
      </c>
      <c r="G297" t="s">
        <v>313</v>
      </c>
      <c r="H297">
        <v>85410</v>
      </c>
      <c r="I297" t="s">
        <v>523</v>
      </c>
      <c r="J297">
        <v>0</v>
      </c>
      <c r="K297" s="4">
        <v>0</v>
      </c>
      <c r="L297" s="4">
        <v>0</v>
      </c>
      <c r="M297" s="4">
        <v>0</v>
      </c>
      <c r="N297" s="4">
        <v>0</v>
      </c>
      <c r="O297" s="4">
        <v>0</v>
      </c>
      <c r="P297" s="4">
        <f>Table1[[#This Row],[September Revisions (rollover)]]+Table1[[#This Row],[September Revisions (new appropriations)]]</f>
        <v>0</v>
      </c>
      <c r="Q297" s="4">
        <v>0</v>
      </c>
      <c r="R297" s="4">
        <v>0</v>
      </c>
      <c r="S297" s="4">
        <v>0</v>
      </c>
      <c r="T297" s="4">
        <v>0</v>
      </c>
      <c r="U297" s="4">
        <v>0</v>
      </c>
      <c r="V297" s="4">
        <f t="shared" si="8"/>
        <v>0</v>
      </c>
      <c r="W297" s="4">
        <f t="shared" si="9"/>
        <v>0</v>
      </c>
    </row>
    <row r="298" spans="1:23" ht="14.4" x14ac:dyDescent="0.3">
      <c r="A298" t="s">
        <v>36</v>
      </c>
      <c r="B298" t="s">
        <v>524</v>
      </c>
      <c r="C298" t="s">
        <v>25</v>
      </c>
      <c r="D298" t="s">
        <v>345</v>
      </c>
      <c r="E298" t="s">
        <v>53</v>
      </c>
      <c r="F298" t="s">
        <v>28</v>
      </c>
      <c r="G298" t="s">
        <v>313</v>
      </c>
      <c r="H298">
        <v>85410</v>
      </c>
      <c r="I298" t="s">
        <v>525</v>
      </c>
      <c r="J298">
        <v>0</v>
      </c>
      <c r="K298" s="4">
        <v>8892</v>
      </c>
      <c r="L298" s="4">
        <v>3048.75</v>
      </c>
      <c r="M298" s="4">
        <v>0</v>
      </c>
      <c r="N298" s="4">
        <v>5843</v>
      </c>
      <c r="O298" s="4">
        <v>0</v>
      </c>
      <c r="P298" s="4">
        <f>Table1[[#This Row],[September Revisions (rollover)]]+Table1[[#This Row],[September Revisions (new appropriations)]]</f>
        <v>5843</v>
      </c>
      <c r="Q298" s="4">
        <v>5843</v>
      </c>
      <c r="R298" s="4">
        <v>0</v>
      </c>
      <c r="S298" s="4"/>
      <c r="T298" s="4"/>
      <c r="U298" s="4"/>
      <c r="V298" s="4">
        <f t="shared" si="8"/>
        <v>0</v>
      </c>
      <c r="W298" s="4">
        <f t="shared" si="9"/>
        <v>5843</v>
      </c>
    </row>
    <row r="299" spans="1:23" ht="14.4" x14ac:dyDescent="0.3">
      <c r="A299" t="s">
        <v>36</v>
      </c>
      <c r="B299" t="s">
        <v>526</v>
      </c>
      <c r="C299" t="s">
        <v>25</v>
      </c>
      <c r="D299" t="s">
        <v>26</v>
      </c>
      <c r="E299" t="s">
        <v>27</v>
      </c>
      <c r="F299" t="s">
        <v>28</v>
      </c>
      <c r="G299" t="s">
        <v>313</v>
      </c>
      <c r="H299">
        <v>85410</v>
      </c>
      <c r="K299" s="4"/>
      <c r="L299" s="4"/>
      <c r="M299" s="4"/>
      <c r="N299" s="4"/>
      <c r="O299" s="4"/>
      <c r="P299" s="4">
        <f>Table1[[#This Row],[September Revisions (rollover)]]+Table1[[#This Row],[September Revisions (new appropriations)]]</f>
        <v>0</v>
      </c>
      <c r="Q299" s="4"/>
      <c r="R299" s="4"/>
      <c r="S299" s="4">
        <v>39254.400000000001</v>
      </c>
      <c r="T299" s="4"/>
      <c r="U299" s="4"/>
      <c r="V299" s="4">
        <f t="shared" si="8"/>
        <v>39254.400000000001</v>
      </c>
      <c r="W299" s="4">
        <f t="shared" si="9"/>
        <v>39254.400000000001</v>
      </c>
    </row>
    <row r="300" spans="1:23" ht="14.4" x14ac:dyDescent="0.3">
      <c r="A300" t="s">
        <v>36</v>
      </c>
      <c r="B300" t="s">
        <v>527</v>
      </c>
      <c r="C300" t="s">
        <v>25</v>
      </c>
      <c r="D300" t="s">
        <v>26</v>
      </c>
      <c r="E300" t="s">
        <v>27</v>
      </c>
      <c r="F300" t="s">
        <v>28</v>
      </c>
      <c r="G300" t="s">
        <v>313</v>
      </c>
      <c r="H300">
        <v>85410</v>
      </c>
      <c r="K300" s="4"/>
      <c r="L300" s="4"/>
      <c r="M300" s="4"/>
      <c r="N300" s="4"/>
      <c r="O300" s="4"/>
      <c r="P300" s="4">
        <f>Table1[[#This Row],[September Revisions (rollover)]]+Table1[[#This Row],[September Revisions (new appropriations)]]</f>
        <v>0</v>
      </c>
      <c r="Q300" s="4"/>
      <c r="R300" s="4"/>
      <c r="S300" s="4">
        <v>21900</v>
      </c>
      <c r="T300" s="4"/>
      <c r="U300" s="4"/>
      <c r="V300" s="4">
        <f t="shared" si="8"/>
        <v>21900</v>
      </c>
      <c r="W300" s="4">
        <f t="shared" si="9"/>
        <v>21900</v>
      </c>
    </row>
    <row r="301" spans="1:23" ht="14.4" x14ac:dyDescent="0.3">
      <c r="A301" t="s">
        <v>36</v>
      </c>
      <c r="B301" t="s">
        <v>527</v>
      </c>
      <c r="C301" t="s">
        <v>25</v>
      </c>
      <c r="D301" t="s">
        <v>26</v>
      </c>
      <c r="E301" t="s">
        <v>27</v>
      </c>
      <c r="F301" t="s">
        <v>28</v>
      </c>
      <c r="G301" t="s">
        <v>313</v>
      </c>
      <c r="H301">
        <v>85410</v>
      </c>
      <c r="K301" s="4"/>
      <c r="L301" s="4"/>
      <c r="M301" s="4"/>
      <c r="N301" s="4"/>
      <c r="O301" s="4"/>
      <c r="P301" s="4">
        <f>Table1[[#This Row],[September Revisions (rollover)]]+Table1[[#This Row],[September Revisions (new appropriations)]]</f>
        <v>0</v>
      </c>
      <c r="Q301" s="4"/>
      <c r="R301" s="4"/>
      <c r="S301" s="4">
        <v>21900</v>
      </c>
      <c r="T301" s="4"/>
      <c r="U301" s="4"/>
      <c r="V301" s="4">
        <f t="shared" si="8"/>
        <v>21900</v>
      </c>
      <c r="W301" s="4">
        <f t="shared" si="9"/>
        <v>21900</v>
      </c>
    </row>
    <row r="302" spans="1:23" ht="14.4" x14ac:dyDescent="0.3">
      <c r="A302" t="s">
        <v>36</v>
      </c>
      <c r="B302" t="s">
        <v>527</v>
      </c>
      <c r="C302" t="s">
        <v>25</v>
      </c>
      <c r="D302" t="s">
        <v>26</v>
      </c>
      <c r="E302" t="s">
        <v>27</v>
      </c>
      <c r="F302" t="s">
        <v>28</v>
      </c>
      <c r="G302" t="s">
        <v>313</v>
      </c>
      <c r="H302">
        <v>85410</v>
      </c>
      <c r="K302" s="4"/>
      <c r="L302" s="4"/>
      <c r="M302" s="4"/>
      <c r="N302" s="4"/>
      <c r="O302" s="4"/>
      <c r="P302" s="4">
        <f>Table1[[#This Row],[September Revisions (rollover)]]+Table1[[#This Row],[September Revisions (new appropriations)]]</f>
        <v>0</v>
      </c>
      <c r="Q302" s="4"/>
      <c r="R302" s="4"/>
      <c r="S302" s="4">
        <v>21900</v>
      </c>
      <c r="T302" s="4"/>
      <c r="U302" s="4"/>
      <c r="V302" s="4">
        <f t="shared" si="8"/>
        <v>21900</v>
      </c>
      <c r="W302" s="4">
        <f t="shared" si="9"/>
        <v>21900</v>
      </c>
    </row>
    <row r="303" spans="1:23" ht="14.4" x14ac:dyDescent="0.3">
      <c r="A303" t="s">
        <v>36</v>
      </c>
      <c r="B303" t="s">
        <v>528</v>
      </c>
      <c r="C303" t="s">
        <v>25</v>
      </c>
      <c r="D303" t="s">
        <v>26</v>
      </c>
      <c r="E303" t="s">
        <v>27</v>
      </c>
      <c r="F303" t="s">
        <v>28</v>
      </c>
      <c r="G303" t="s">
        <v>313</v>
      </c>
      <c r="H303">
        <v>85410</v>
      </c>
      <c r="K303" s="4"/>
      <c r="L303" s="4"/>
      <c r="M303" s="4"/>
      <c r="N303" s="4"/>
      <c r="O303" s="4"/>
      <c r="P303" s="4">
        <f>Table1[[#This Row],[September Revisions (rollover)]]+Table1[[#This Row],[September Revisions (new appropriations)]]</f>
        <v>0</v>
      </c>
      <c r="Q303" s="4"/>
      <c r="R303" s="4"/>
      <c r="S303" s="4">
        <v>26652</v>
      </c>
      <c r="T303" s="4"/>
      <c r="U303" s="4"/>
      <c r="V303" s="4">
        <f t="shared" si="8"/>
        <v>26652</v>
      </c>
      <c r="W303" s="4">
        <f t="shared" si="9"/>
        <v>26652</v>
      </c>
    </row>
    <row r="304" spans="1:23" ht="14.4" x14ac:dyDescent="0.3">
      <c r="A304" t="s">
        <v>36</v>
      </c>
      <c r="B304" t="s">
        <v>528</v>
      </c>
      <c r="C304" t="s">
        <v>25</v>
      </c>
      <c r="D304" t="s">
        <v>26</v>
      </c>
      <c r="E304" t="s">
        <v>27</v>
      </c>
      <c r="F304" t="s">
        <v>28</v>
      </c>
      <c r="G304" t="s">
        <v>313</v>
      </c>
      <c r="H304">
        <v>85410</v>
      </c>
      <c r="K304" s="4"/>
      <c r="L304" s="4"/>
      <c r="M304" s="4"/>
      <c r="N304" s="4"/>
      <c r="O304" s="4"/>
      <c r="P304" s="4">
        <f>Table1[[#This Row],[September Revisions (rollover)]]+Table1[[#This Row],[September Revisions (new appropriations)]]</f>
        <v>0</v>
      </c>
      <c r="Q304" s="4"/>
      <c r="R304" s="4"/>
      <c r="S304" s="4">
        <v>26652</v>
      </c>
      <c r="T304" s="4"/>
      <c r="U304" s="4"/>
      <c r="V304" s="4">
        <f t="shared" si="8"/>
        <v>26652</v>
      </c>
      <c r="W304" s="4">
        <f t="shared" si="9"/>
        <v>26652</v>
      </c>
    </row>
    <row r="305" spans="1:23" ht="14.4" x14ac:dyDescent="0.3">
      <c r="A305" t="s">
        <v>36</v>
      </c>
      <c r="B305" t="s">
        <v>528</v>
      </c>
      <c r="C305" t="s">
        <v>25</v>
      </c>
      <c r="D305" t="s">
        <v>26</v>
      </c>
      <c r="E305" t="s">
        <v>27</v>
      </c>
      <c r="F305" t="s">
        <v>28</v>
      </c>
      <c r="G305" t="s">
        <v>313</v>
      </c>
      <c r="H305">
        <v>85410</v>
      </c>
      <c r="K305" s="4"/>
      <c r="L305" s="4"/>
      <c r="M305" s="4"/>
      <c r="N305" s="4"/>
      <c r="O305" s="4"/>
      <c r="P305" s="4">
        <f>Table1[[#This Row],[September Revisions (rollover)]]+Table1[[#This Row],[September Revisions (new appropriations)]]</f>
        <v>0</v>
      </c>
      <c r="Q305" s="4"/>
      <c r="R305" s="4"/>
      <c r="S305" s="4">
        <v>26652</v>
      </c>
      <c r="T305" s="4"/>
      <c r="U305" s="4"/>
      <c r="V305" s="4">
        <f t="shared" si="8"/>
        <v>26652</v>
      </c>
      <c r="W305" s="4">
        <f t="shared" si="9"/>
        <v>26652</v>
      </c>
    </row>
    <row r="306" spans="1:23" ht="14.4" x14ac:dyDescent="0.3">
      <c r="A306" t="s">
        <v>36</v>
      </c>
      <c r="B306" t="s">
        <v>529</v>
      </c>
      <c r="C306" t="s">
        <v>25</v>
      </c>
      <c r="D306" t="s">
        <v>26</v>
      </c>
      <c r="E306" t="s">
        <v>27</v>
      </c>
      <c r="F306" t="s">
        <v>28</v>
      </c>
      <c r="G306" t="s">
        <v>313</v>
      </c>
      <c r="H306">
        <v>85410</v>
      </c>
      <c r="K306" s="4"/>
      <c r="L306" s="4"/>
      <c r="M306" s="4"/>
      <c r="N306" s="4"/>
      <c r="O306" s="4"/>
      <c r="P306" s="4">
        <f>Table1[[#This Row],[September Revisions (rollover)]]+Table1[[#This Row],[September Revisions (new appropriations)]]</f>
        <v>0</v>
      </c>
      <c r="Q306" s="4"/>
      <c r="R306" s="4"/>
      <c r="S306" s="4">
        <v>5671.2</v>
      </c>
      <c r="T306" s="4"/>
      <c r="U306" s="4"/>
      <c r="V306" s="4">
        <f t="shared" si="8"/>
        <v>5671.2</v>
      </c>
      <c r="W306" s="4">
        <f t="shared" si="9"/>
        <v>5671.2</v>
      </c>
    </row>
    <row r="307" spans="1:23" ht="14.4" x14ac:dyDescent="0.3">
      <c r="A307" t="s">
        <v>36</v>
      </c>
      <c r="B307" t="s">
        <v>529</v>
      </c>
      <c r="C307" t="s">
        <v>25</v>
      </c>
      <c r="D307" t="s">
        <v>26</v>
      </c>
      <c r="E307" t="s">
        <v>27</v>
      </c>
      <c r="F307" t="s">
        <v>28</v>
      </c>
      <c r="G307" t="s">
        <v>313</v>
      </c>
      <c r="H307">
        <v>85410</v>
      </c>
      <c r="K307" s="4"/>
      <c r="L307" s="4"/>
      <c r="M307" s="4"/>
      <c r="N307" s="4"/>
      <c r="O307" s="4"/>
      <c r="P307" s="4">
        <f>Table1[[#This Row],[September Revisions (rollover)]]+Table1[[#This Row],[September Revisions (new appropriations)]]</f>
        <v>0</v>
      </c>
      <c r="Q307" s="4"/>
      <c r="R307" s="4"/>
      <c r="S307" s="4">
        <v>5671.2</v>
      </c>
      <c r="T307" s="4"/>
      <c r="U307" s="4"/>
      <c r="V307" s="4">
        <f t="shared" si="8"/>
        <v>5671.2</v>
      </c>
      <c r="W307" s="4">
        <f t="shared" si="9"/>
        <v>5671.2</v>
      </c>
    </row>
    <row r="308" spans="1:23" ht="14.4" x14ac:dyDescent="0.3">
      <c r="A308" t="s">
        <v>36</v>
      </c>
      <c r="B308" t="s">
        <v>530</v>
      </c>
      <c r="C308" t="s">
        <v>25</v>
      </c>
      <c r="D308" t="s">
        <v>26</v>
      </c>
      <c r="E308" t="s">
        <v>27</v>
      </c>
      <c r="F308" t="s">
        <v>28</v>
      </c>
      <c r="G308" t="s">
        <v>313</v>
      </c>
      <c r="H308">
        <v>85410</v>
      </c>
      <c r="K308" s="4"/>
      <c r="L308" s="4"/>
      <c r="M308" s="4"/>
      <c r="N308" s="4"/>
      <c r="O308" s="4"/>
      <c r="P308" s="4">
        <f>Table1[[#This Row],[September Revisions (rollover)]]+Table1[[#This Row],[September Revisions (new appropriations)]]</f>
        <v>0</v>
      </c>
      <c r="Q308" s="4"/>
      <c r="R308" s="4"/>
      <c r="S308" s="4">
        <v>23299.200000000001</v>
      </c>
      <c r="T308" s="4"/>
      <c r="U308" s="4"/>
      <c r="V308" s="4">
        <f t="shared" si="8"/>
        <v>23299.200000000001</v>
      </c>
      <c r="W308" s="4">
        <f t="shared" si="9"/>
        <v>23299.200000000001</v>
      </c>
    </row>
    <row r="309" spans="1:23" ht="14.4" x14ac:dyDescent="0.3">
      <c r="A309" t="s">
        <v>36</v>
      </c>
      <c r="B309" t="s">
        <v>531</v>
      </c>
      <c r="C309" t="s">
        <v>25</v>
      </c>
      <c r="D309" t="s">
        <v>144</v>
      </c>
      <c r="E309" t="s">
        <v>145</v>
      </c>
      <c r="F309" t="s">
        <v>28</v>
      </c>
      <c r="G309" t="s">
        <v>313</v>
      </c>
      <c r="H309">
        <v>85410</v>
      </c>
      <c r="K309" s="4"/>
      <c r="L309" s="4"/>
      <c r="M309" s="4"/>
      <c r="N309" s="4"/>
      <c r="O309" s="4"/>
      <c r="P309" s="4">
        <f>Table1[[#This Row],[September Revisions (rollover)]]+Table1[[#This Row],[September Revisions (new appropriations)]]</f>
        <v>0</v>
      </c>
      <c r="Q309" s="4"/>
      <c r="R309" s="4"/>
      <c r="S309" s="4">
        <v>168057.60000000001</v>
      </c>
      <c r="T309" s="4"/>
      <c r="U309" s="4"/>
      <c r="V309" s="4">
        <f t="shared" si="8"/>
        <v>168057.60000000001</v>
      </c>
      <c r="W309" s="4">
        <f t="shared" si="9"/>
        <v>168057.60000000001</v>
      </c>
    </row>
    <row r="310" spans="1:23" ht="14.4" x14ac:dyDescent="0.3">
      <c r="A310" t="s">
        <v>36</v>
      </c>
      <c r="B310" t="s">
        <v>532</v>
      </c>
      <c r="C310" t="s">
        <v>25</v>
      </c>
      <c r="D310" t="s">
        <v>144</v>
      </c>
      <c r="E310" t="s">
        <v>145</v>
      </c>
      <c r="F310" t="s">
        <v>28</v>
      </c>
      <c r="G310" t="s">
        <v>313</v>
      </c>
      <c r="H310">
        <v>85410</v>
      </c>
      <c r="K310" s="4"/>
      <c r="L310" s="4"/>
      <c r="M310" s="4"/>
      <c r="N310" s="4"/>
      <c r="O310" s="4"/>
      <c r="P310" s="4">
        <f>Table1[[#This Row],[September Revisions (rollover)]]+Table1[[#This Row],[September Revisions (new appropriations)]]</f>
        <v>0</v>
      </c>
      <c r="Q310" s="4"/>
      <c r="R310" s="4"/>
      <c r="S310" s="4">
        <v>58821.599999999999</v>
      </c>
      <c r="T310" s="4"/>
      <c r="U310" s="4"/>
      <c r="V310" s="4">
        <f t="shared" si="8"/>
        <v>58821.599999999999</v>
      </c>
      <c r="W310" s="4">
        <f t="shared" si="9"/>
        <v>58821.599999999999</v>
      </c>
    </row>
    <row r="311" spans="1:23" ht="14.4" x14ac:dyDescent="0.3">
      <c r="A311" t="s">
        <v>36</v>
      </c>
      <c r="B311" t="s">
        <v>533</v>
      </c>
      <c r="C311" t="s">
        <v>25</v>
      </c>
      <c r="D311" t="s">
        <v>33</v>
      </c>
      <c r="E311" t="s">
        <v>34</v>
      </c>
      <c r="F311" t="s">
        <v>28</v>
      </c>
      <c r="G311" t="s">
        <v>313</v>
      </c>
      <c r="H311">
        <v>85410</v>
      </c>
      <c r="K311" s="4"/>
      <c r="L311" s="4"/>
      <c r="M311" s="4"/>
      <c r="N311" s="4"/>
      <c r="O311" s="4"/>
      <c r="P311" s="4">
        <f>Table1[[#This Row],[September Revisions (rollover)]]+Table1[[#This Row],[September Revisions (new appropriations)]]</f>
        <v>0</v>
      </c>
      <c r="Q311" s="4"/>
      <c r="R311" s="4"/>
      <c r="S311" s="4">
        <v>59664</v>
      </c>
      <c r="T311" s="4"/>
      <c r="U311" s="4"/>
      <c r="V311" s="4">
        <f t="shared" si="8"/>
        <v>59664</v>
      </c>
      <c r="W311" s="4">
        <f t="shared" si="9"/>
        <v>59664</v>
      </c>
    </row>
    <row r="312" spans="1:23" ht="14.4" x14ac:dyDescent="0.3">
      <c r="A312" t="s">
        <v>36</v>
      </c>
      <c r="B312" t="s">
        <v>533</v>
      </c>
      <c r="C312" t="s">
        <v>25</v>
      </c>
      <c r="D312" t="s">
        <v>33</v>
      </c>
      <c r="E312" t="s">
        <v>34</v>
      </c>
      <c r="F312" t="s">
        <v>28</v>
      </c>
      <c r="G312" t="s">
        <v>313</v>
      </c>
      <c r="H312">
        <v>85410</v>
      </c>
      <c r="K312" s="4"/>
      <c r="L312" s="4"/>
      <c r="M312" s="4"/>
      <c r="N312" s="4"/>
      <c r="O312" s="4"/>
      <c r="P312" s="4">
        <f>Table1[[#This Row],[September Revisions (rollover)]]+Table1[[#This Row],[September Revisions (new appropriations)]]</f>
        <v>0</v>
      </c>
      <c r="Q312" s="4"/>
      <c r="R312" s="4"/>
      <c r="S312" s="4">
        <v>59664</v>
      </c>
      <c r="T312" s="4"/>
      <c r="U312" s="4"/>
      <c r="V312" s="4">
        <f t="shared" si="8"/>
        <v>59664</v>
      </c>
      <c r="W312" s="4">
        <f t="shared" si="9"/>
        <v>59664</v>
      </c>
    </row>
    <row r="313" spans="1:23" ht="14.4" x14ac:dyDescent="0.3">
      <c r="A313" t="s">
        <v>36</v>
      </c>
      <c r="B313" t="s">
        <v>534</v>
      </c>
      <c r="C313" t="s">
        <v>25</v>
      </c>
      <c r="D313" t="s">
        <v>26</v>
      </c>
      <c r="E313" t="s">
        <v>27</v>
      </c>
      <c r="F313" t="s">
        <v>28</v>
      </c>
      <c r="G313" t="s">
        <v>313</v>
      </c>
      <c r="H313">
        <v>85410</v>
      </c>
      <c r="K313" s="4"/>
      <c r="L313" s="4"/>
      <c r="M313" s="4"/>
      <c r="N313" s="4"/>
      <c r="O313" s="4"/>
      <c r="P313" s="4">
        <f>Table1[[#This Row],[September Revisions (rollover)]]+Table1[[#This Row],[September Revisions (new appropriations)]]</f>
        <v>0</v>
      </c>
      <c r="Q313" s="4"/>
      <c r="R313" s="4"/>
      <c r="S313" s="4">
        <v>469507.2</v>
      </c>
      <c r="T313" s="4"/>
      <c r="U313" s="4"/>
      <c r="V313" s="4">
        <f t="shared" si="8"/>
        <v>469507.2</v>
      </c>
      <c r="W313" s="4">
        <f t="shared" si="9"/>
        <v>469507.2</v>
      </c>
    </row>
    <row r="314" spans="1:23" ht="14.4" x14ac:dyDescent="0.3">
      <c r="A314" t="s">
        <v>36</v>
      </c>
      <c r="B314" t="s">
        <v>535</v>
      </c>
      <c r="C314" t="s">
        <v>25</v>
      </c>
      <c r="D314" t="s">
        <v>26</v>
      </c>
      <c r="E314" t="s">
        <v>27</v>
      </c>
      <c r="F314" t="s">
        <v>28</v>
      </c>
      <c r="G314" t="s">
        <v>313</v>
      </c>
      <c r="H314">
        <v>85410</v>
      </c>
      <c r="K314" s="4"/>
      <c r="L314" s="4"/>
      <c r="M314" s="4"/>
      <c r="N314" s="4"/>
      <c r="O314" s="4"/>
      <c r="P314" s="4">
        <f>Table1[[#This Row],[September Revisions (rollover)]]+Table1[[#This Row],[September Revisions (new appropriations)]]</f>
        <v>0</v>
      </c>
      <c r="Q314" s="4"/>
      <c r="R314" s="4"/>
      <c r="S314" s="4">
        <v>42364.799999999996</v>
      </c>
      <c r="T314" s="4"/>
      <c r="U314" s="4"/>
      <c r="V314" s="4">
        <f t="shared" si="8"/>
        <v>42364.799999999996</v>
      </c>
      <c r="W314" s="4">
        <f t="shared" si="9"/>
        <v>42364.799999999996</v>
      </c>
    </row>
    <row r="315" spans="1:23" ht="14.4" x14ac:dyDescent="0.3">
      <c r="A315" t="s">
        <v>36</v>
      </c>
      <c r="B315" t="s">
        <v>535</v>
      </c>
      <c r="C315" t="s">
        <v>25</v>
      </c>
      <c r="D315" t="s">
        <v>26</v>
      </c>
      <c r="E315" t="s">
        <v>27</v>
      </c>
      <c r="F315" t="s">
        <v>28</v>
      </c>
      <c r="G315" t="s">
        <v>313</v>
      </c>
      <c r="H315">
        <v>85410</v>
      </c>
      <c r="K315" s="4"/>
      <c r="L315" s="4"/>
      <c r="M315" s="4"/>
      <c r="N315" s="4"/>
      <c r="O315" s="4"/>
      <c r="P315" s="4">
        <f>Table1[[#This Row],[September Revisions (rollover)]]+Table1[[#This Row],[September Revisions (new appropriations)]]</f>
        <v>0</v>
      </c>
      <c r="Q315" s="4"/>
      <c r="R315" s="4"/>
      <c r="S315" s="4">
        <v>42364.799999999996</v>
      </c>
      <c r="T315" s="4"/>
      <c r="U315" s="4"/>
      <c r="V315" s="4">
        <f t="shared" si="8"/>
        <v>42364.799999999996</v>
      </c>
      <c r="W315" s="4">
        <f t="shared" si="9"/>
        <v>42364.799999999996</v>
      </c>
    </row>
    <row r="316" spans="1:23" ht="14.4" x14ac:dyDescent="0.3">
      <c r="A316" t="s">
        <v>36</v>
      </c>
      <c r="B316" t="s">
        <v>536</v>
      </c>
      <c r="C316" t="s">
        <v>25</v>
      </c>
      <c r="D316" t="s">
        <v>26</v>
      </c>
      <c r="E316" t="s">
        <v>27</v>
      </c>
      <c r="F316" t="s">
        <v>28</v>
      </c>
      <c r="G316" t="s">
        <v>313</v>
      </c>
      <c r="H316">
        <v>85410</v>
      </c>
      <c r="K316" s="4"/>
      <c r="L316" s="4"/>
      <c r="M316" s="4"/>
      <c r="N316" s="4"/>
      <c r="O316" s="4"/>
      <c r="P316" s="4">
        <f>Table1[[#This Row],[September Revisions (rollover)]]+Table1[[#This Row],[September Revisions (new appropriations)]]</f>
        <v>0</v>
      </c>
      <c r="Q316" s="4"/>
      <c r="R316" s="4"/>
      <c r="S316" s="4">
        <v>68515.199999999997</v>
      </c>
      <c r="T316" s="4"/>
      <c r="U316" s="4"/>
      <c r="V316" s="4">
        <f t="shared" si="8"/>
        <v>68515.199999999997</v>
      </c>
      <c r="W316" s="4">
        <f t="shared" si="9"/>
        <v>68515.199999999997</v>
      </c>
    </row>
    <row r="317" spans="1:23" ht="14.4" x14ac:dyDescent="0.3">
      <c r="A317" t="s">
        <v>36</v>
      </c>
      <c r="B317" t="s">
        <v>537</v>
      </c>
      <c r="C317" t="s">
        <v>25</v>
      </c>
      <c r="D317" t="s">
        <v>26</v>
      </c>
      <c r="E317" t="s">
        <v>27</v>
      </c>
      <c r="F317" t="s">
        <v>28</v>
      </c>
      <c r="G317" t="s">
        <v>313</v>
      </c>
      <c r="H317">
        <v>85410</v>
      </c>
      <c r="K317" s="4"/>
      <c r="L317" s="4"/>
      <c r="M317" s="4"/>
      <c r="N317" s="4"/>
      <c r="O317" s="4"/>
      <c r="P317" s="4">
        <f>Table1[[#This Row],[September Revisions (rollover)]]+Table1[[#This Row],[September Revisions (new appropriations)]]</f>
        <v>0</v>
      </c>
      <c r="Q317" s="4"/>
      <c r="R317" s="4"/>
      <c r="S317" s="4"/>
      <c r="T317" s="4">
        <v>77208</v>
      </c>
      <c r="U317" s="4"/>
      <c r="V317" s="4">
        <f t="shared" si="8"/>
        <v>77208</v>
      </c>
      <c r="W317" s="4">
        <f t="shared" si="9"/>
        <v>77208</v>
      </c>
    </row>
    <row r="318" spans="1:23" ht="14.4" x14ac:dyDescent="0.3">
      <c r="A318" t="s">
        <v>36</v>
      </c>
      <c r="B318" t="s">
        <v>537</v>
      </c>
      <c r="C318" t="s">
        <v>25</v>
      </c>
      <c r="D318" t="s">
        <v>26</v>
      </c>
      <c r="E318" t="s">
        <v>27</v>
      </c>
      <c r="F318" t="s">
        <v>28</v>
      </c>
      <c r="G318" t="s">
        <v>313</v>
      </c>
      <c r="H318">
        <v>85410</v>
      </c>
      <c r="K318" s="4"/>
      <c r="L318" s="4"/>
      <c r="M318" s="4"/>
      <c r="N318" s="4"/>
      <c r="O318" s="4"/>
      <c r="P318" s="4">
        <f>Table1[[#This Row],[September Revisions (rollover)]]+Table1[[#This Row],[September Revisions (new appropriations)]]</f>
        <v>0</v>
      </c>
      <c r="Q318" s="4"/>
      <c r="R318" s="4"/>
      <c r="S318" s="4"/>
      <c r="T318" s="4">
        <v>77208</v>
      </c>
      <c r="U318" s="4"/>
      <c r="V318" s="4">
        <f t="shared" si="8"/>
        <v>77208</v>
      </c>
      <c r="W318" s="4">
        <f t="shared" si="9"/>
        <v>77208</v>
      </c>
    </row>
    <row r="319" spans="1:23" ht="14.4" x14ac:dyDescent="0.3">
      <c r="A319" t="s">
        <v>36</v>
      </c>
      <c r="B319" t="s">
        <v>538</v>
      </c>
      <c r="C319" t="s">
        <v>25</v>
      </c>
      <c r="D319" t="s">
        <v>26</v>
      </c>
      <c r="E319" t="s">
        <v>27</v>
      </c>
      <c r="F319" t="s">
        <v>28</v>
      </c>
      <c r="G319" t="s">
        <v>313</v>
      </c>
      <c r="H319">
        <v>85410</v>
      </c>
      <c r="K319" s="4"/>
      <c r="L319" s="4"/>
      <c r="M319" s="4"/>
      <c r="N319" s="4"/>
      <c r="O319" s="4"/>
      <c r="P319" s="4">
        <f>Table1[[#This Row],[September Revisions (rollover)]]+Table1[[#This Row],[September Revisions (new appropriations)]]</f>
        <v>0</v>
      </c>
      <c r="Q319" s="4"/>
      <c r="R319" s="4"/>
      <c r="S319" s="4"/>
      <c r="T319" s="4">
        <v>75789.599999999991</v>
      </c>
      <c r="U319" s="4"/>
      <c r="V319" s="4">
        <f t="shared" si="8"/>
        <v>75789.599999999991</v>
      </c>
      <c r="W319" s="4">
        <f t="shared" si="9"/>
        <v>75789.599999999991</v>
      </c>
    </row>
    <row r="320" spans="1:23" ht="14.4" x14ac:dyDescent="0.3">
      <c r="A320" t="s">
        <v>36</v>
      </c>
      <c r="B320" t="s">
        <v>360</v>
      </c>
      <c r="C320" t="s">
        <v>25</v>
      </c>
      <c r="D320" t="s">
        <v>26</v>
      </c>
      <c r="E320" t="s">
        <v>27</v>
      </c>
      <c r="F320" t="s">
        <v>28</v>
      </c>
      <c r="G320" t="s">
        <v>313</v>
      </c>
      <c r="H320">
        <v>85410</v>
      </c>
      <c r="K320" s="4"/>
      <c r="L320" s="4"/>
      <c r="M320" s="4"/>
      <c r="N320" s="4"/>
      <c r="O320" s="4"/>
      <c r="P320" s="4">
        <f>Table1[[#This Row],[September Revisions (rollover)]]+Table1[[#This Row],[September Revisions (new appropriations)]]</f>
        <v>0</v>
      </c>
      <c r="Q320" s="4"/>
      <c r="R320" s="4"/>
      <c r="S320" s="4"/>
      <c r="T320" s="4">
        <v>6919.2</v>
      </c>
      <c r="U320" s="4"/>
      <c r="V320" s="4">
        <f t="shared" si="8"/>
        <v>6919.2</v>
      </c>
      <c r="W320" s="4">
        <f t="shared" si="9"/>
        <v>6919.2</v>
      </c>
    </row>
    <row r="321" spans="1:23" ht="14.4" x14ac:dyDescent="0.3">
      <c r="A321" t="s">
        <v>36</v>
      </c>
      <c r="B321" t="s">
        <v>360</v>
      </c>
      <c r="C321" t="s">
        <v>25</v>
      </c>
      <c r="D321" t="s">
        <v>26</v>
      </c>
      <c r="E321" t="s">
        <v>27</v>
      </c>
      <c r="F321" t="s">
        <v>28</v>
      </c>
      <c r="G321" t="s">
        <v>313</v>
      </c>
      <c r="H321">
        <v>85410</v>
      </c>
      <c r="K321" s="4"/>
      <c r="L321" s="4"/>
      <c r="M321" s="4"/>
      <c r="N321" s="4"/>
      <c r="O321" s="4"/>
      <c r="P321" s="4">
        <f>Table1[[#This Row],[September Revisions (rollover)]]+Table1[[#This Row],[September Revisions (new appropriations)]]</f>
        <v>0</v>
      </c>
      <c r="Q321" s="4"/>
      <c r="R321" s="4"/>
      <c r="S321" s="4"/>
      <c r="T321" s="4">
        <v>6919.2</v>
      </c>
      <c r="U321" s="4"/>
      <c r="V321" s="4">
        <f t="shared" si="8"/>
        <v>6919.2</v>
      </c>
      <c r="W321" s="4">
        <f t="shared" si="9"/>
        <v>6919.2</v>
      </c>
    </row>
    <row r="322" spans="1:23" ht="14.4" x14ac:dyDescent="0.3">
      <c r="A322" t="s">
        <v>36</v>
      </c>
      <c r="B322" t="s">
        <v>539</v>
      </c>
      <c r="C322" t="s">
        <v>25</v>
      </c>
      <c r="D322" t="s">
        <v>26</v>
      </c>
      <c r="E322" t="s">
        <v>27</v>
      </c>
      <c r="F322" t="s">
        <v>28</v>
      </c>
      <c r="G322" t="s">
        <v>313</v>
      </c>
      <c r="H322">
        <v>85410</v>
      </c>
      <c r="K322" s="4"/>
      <c r="L322" s="4"/>
      <c r="M322" s="4"/>
      <c r="N322" s="4"/>
      <c r="O322" s="4"/>
      <c r="P322" s="4">
        <f>Table1[[#This Row],[September Revisions (rollover)]]+Table1[[#This Row],[September Revisions (new appropriations)]]</f>
        <v>0</v>
      </c>
      <c r="Q322" s="4"/>
      <c r="R322" s="4"/>
      <c r="S322" s="4"/>
      <c r="T322" s="4">
        <v>12024</v>
      </c>
      <c r="U322" s="4"/>
      <c r="V322" s="4">
        <f t="shared" ref="V322:V385" si="10">SUM(S322:U322)</f>
        <v>12024</v>
      </c>
      <c r="W322" s="4">
        <f t="shared" ref="W322:W385" si="11">SUM(Q322:U322)</f>
        <v>12024</v>
      </c>
    </row>
    <row r="323" spans="1:23" ht="14.4" x14ac:dyDescent="0.3">
      <c r="A323" t="s">
        <v>36</v>
      </c>
      <c r="B323" t="s">
        <v>540</v>
      </c>
      <c r="C323" t="s">
        <v>25</v>
      </c>
      <c r="D323" t="s">
        <v>26</v>
      </c>
      <c r="E323" t="s">
        <v>27</v>
      </c>
      <c r="F323" t="s">
        <v>28</v>
      </c>
      <c r="G323" t="s">
        <v>313</v>
      </c>
      <c r="H323">
        <v>85410</v>
      </c>
      <c r="K323" s="4"/>
      <c r="L323" s="4"/>
      <c r="M323" s="4"/>
      <c r="N323" s="4"/>
      <c r="O323" s="4"/>
      <c r="P323" s="4">
        <f>Table1[[#This Row],[September Revisions (rollover)]]+Table1[[#This Row],[September Revisions (new appropriations)]]</f>
        <v>0</v>
      </c>
      <c r="Q323" s="4"/>
      <c r="R323" s="4"/>
      <c r="S323" s="4"/>
      <c r="T323" s="4">
        <v>10353.6</v>
      </c>
      <c r="U323" s="4"/>
      <c r="V323" s="4">
        <f t="shared" si="10"/>
        <v>10353.6</v>
      </c>
      <c r="W323" s="4">
        <f t="shared" si="11"/>
        <v>10353.6</v>
      </c>
    </row>
    <row r="324" spans="1:23" ht="14.4" x14ac:dyDescent="0.3">
      <c r="A324" t="s">
        <v>36</v>
      </c>
      <c r="B324" t="s">
        <v>360</v>
      </c>
      <c r="C324" t="s">
        <v>25</v>
      </c>
      <c r="D324" t="s">
        <v>26</v>
      </c>
      <c r="E324" t="s">
        <v>27</v>
      </c>
      <c r="F324" t="s">
        <v>28</v>
      </c>
      <c r="G324" t="s">
        <v>313</v>
      </c>
      <c r="H324">
        <v>85410</v>
      </c>
      <c r="K324" s="4"/>
      <c r="L324" s="4"/>
      <c r="M324" s="4"/>
      <c r="N324" s="4"/>
      <c r="O324" s="4"/>
      <c r="P324" s="4">
        <f>Table1[[#This Row],[September Revisions (rollover)]]+Table1[[#This Row],[September Revisions (new appropriations)]]</f>
        <v>0</v>
      </c>
      <c r="Q324" s="4"/>
      <c r="R324" s="4"/>
      <c r="S324" s="4"/>
      <c r="T324" s="4">
        <v>6919.2</v>
      </c>
      <c r="U324" s="4"/>
      <c r="V324" s="4">
        <f t="shared" si="10"/>
        <v>6919.2</v>
      </c>
      <c r="W324" s="4">
        <f t="shared" si="11"/>
        <v>6919.2</v>
      </c>
    </row>
    <row r="325" spans="1:23" ht="14.4" x14ac:dyDescent="0.3">
      <c r="A325" t="s">
        <v>36</v>
      </c>
      <c r="B325" t="s">
        <v>527</v>
      </c>
      <c r="C325" t="s">
        <v>25</v>
      </c>
      <c r="D325" t="s">
        <v>26</v>
      </c>
      <c r="E325" t="s">
        <v>27</v>
      </c>
      <c r="F325" t="s">
        <v>28</v>
      </c>
      <c r="G325" t="s">
        <v>313</v>
      </c>
      <c r="H325">
        <v>85410</v>
      </c>
      <c r="K325" s="4"/>
      <c r="L325" s="4"/>
      <c r="M325" s="4"/>
      <c r="N325" s="4"/>
      <c r="O325" s="4"/>
      <c r="P325" s="4">
        <f>Table1[[#This Row],[September Revisions (rollover)]]+Table1[[#This Row],[September Revisions (new appropriations)]]</f>
        <v>0</v>
      </c>
      <c r="Q325" s="4"/>
      <c r="R325" s="4"/>
      <c r="S325" s="4"/>
      <c r="T325" s="4">
        <v>21900</v>
      </c>
      <c r="U325" s="4"/>
      <c r="V325" s="4">
        <f t="shared" si="10"/>
        <v>21900</v>
      </c>
      <c r="W325" s="4">
        <f t="shared" si="11"/>
        <v>21900</v>
      </c>
    </row>
    <row r="326" spans="1:23" ht="14.4" x14ac:dyDescent="0.3">
      <c r="A326" t="s">
        <v>36</v>
      </c>
      <c r="B326" t="s">
        <v>527</v>
      </c>
      <c r="C326" t="s">
        <v>25</v>
      </c>
      <c r="D326" t="s">
        <v>26</v>
      </c>
      <c r="E326" t="s">
        <v>27</v>
      </c>
      <c r="F326" t="s">
        <v>28</v>
      </c>
      <c r="G326" t="s">
        <v>313</v>
      </c>
      <c r="H326">
        <v>85410</v>
      </c>
      <c r="K326" s="4"/>
      <c r="L326" s="4"/>
      <c r="M326" s="4"/>
      <c r="N326" s="4"/>
      <c r="O326" s="4"/>
      <c r="P326" s="4">
        <f>Table1[[#This Row],[September Revisions (rollover)]]+Table1[[#This Row],[September Revisions (new appropriations)]]</f>
        <v>0</v>
      </c>
      <c r="Q326" s="4"/>
      <c r="R326" s="4"/>
      <c r="S326" s="4"/>
      <c r="T326" s="4">
        <v>21900</v>
      </c>
      <c r="U326" s="4"/>
      <c r="V326" s="4">
        <f t="shared" si="10"/>
        <v>21900</v>
      </c>
      <c r="W326" s="4">
        <f t="shared" si="11"/>
        <v>21900</v>
      </c>
    </row>
    <row r="327" spans="1:23" ht="14.4" x14ac:dyDescent="0.3">
      <c r="A327" t="s">
        <v>36</v>
      </c>
      <c r="B327" t="s">
        <v>541</v>
      </c>
      <c r="C327" t="s">
        <v>25</v>
      </c>
      <c r="D327" t="s">
        <v>26</v>
      </c>
      <c r="E327" t="s">
        <v>27</v>
      </c>
      <c r="F327" t="s">
        <v>28</v>
      </c>
      <c r="G327" t="s">
        <v>313</v>
      </c>
      <c r="H327">
        <v>85410</v>
      </c>
      <c r="K327" s="4"/>
      <c r="L327" s="4"/>
      <c r="M327" s="4"/>
      <c r="N327" s="4"/>
      <c r="O327" s="4"/>
      <c r="P327" s="4">
        <f>Table1[[#This Row],[September Revisions (rollover)]]+Table1[[#This Row],[September Revisions (new appropriations)]]</f>
        <v>0</v>
      </c>
      <c r="Q327" s="4"/>
      <c r="R327" s="4"/>
      <c r="S327" s="4"/>
      <c r="T327" s="4">
        <v>247588.8</v>
      </c>
      <c r="U327" s="4"/>
      <c r="V327" s="4">
        <f t="shared" si="10"/>
        <v>247588.8</v>
      </c>
      <c r="W327" s="4">
        <f t="shared" si="11"/>
        <v>247588.8</v>
      </c>
    </row>
    <row r="328" spans="1:23" ht="14.4" x14ac:dyDescent="0.3">
      <c r="A328" t="s">
        <v>36</v>
      </c>
      <c r="B328" t="s">
        <v>541</v>
      </c>
      <c r="C328" t="s">
        <v>25</v>
      </c>
      <c r="D328" t="s">
        <v>26</v>
      </c>
      <c r="E328" t="s">
        <v>27</v>
      </c>
      <c r="F328" t="s">
        <v>28</v>
      </c>
      <c r="G328" t="s">
        <v>313</v>
      </c>
      <c r="H328">
        <v>85410</v>
      </c>
      <c r="K328" s="4"/>
      <c r="L328" s="4"/>
      <c r="M328" s="4"/>
      <c r="N328" s="4"/>
      <c r="O328" s="4"/>
      <c r="P328" s="4">
        <f>Table1[[#This Row],[September Revisions (rollover)]]+Table1[[#This Row],[September Revisions (new appropriations)]]</f>
        <v>0</v>
      </c>
      <c r="Q328" s="4"/>
      <c r="R328" s="4"/>
      <c r="S328" s="4"/>
      <c r="T328" s="4">
        <v>247588.8</v>
      </c>
      <c r="U328" s="4"/>
      <c r="V328" s="4">
        <f t="shared" si="10"/>
        <v>247588.8</v>
      </c>
      <c r="W328" s="4">
        <f t="shared" si="11"/>
        <v>247588.8</v>
      </c>
    </row>
    <row r="329" spans="1:23" ht="14.4" x14ac:dyDescent="0.3">
      <c r="A329" t="s">
        <v>36</v>
      </c>
      <c r="B329" t="s">
        <v>541</v>
      </c>
      <c r="C329" t="s">
        <v>25</v>
      </c>
      <c r="D329" t="s">
        <v>26</v>
      </c>
      <c r="E329" t="s">
        <v>27</v>
      </c>
      <c r="F329" t="s">
        <v>28</v>
      </c>
      <c r="G329" t="s">
        <v>313</v>
      </c>
      <c r="H329">
        <v>85410</v>
      </c>
      <c r="K329" s="4"/>
      <c r="L329" s="4"/>
      <c r="M329" s="4"/>
      <c r="N329" s="4"/>
      <c r="O329" s="4"/>
      <c r="P329" s="4">
        <f>Table1[[#This Row],[September Revisions (rollover)]]+Table1[[#This Row],[September Revisions (new appropriations)]]</f>
        <v>0</v>
      </c>
      <c r="Q329" s="4"/>
      <c r="R329" s="4"/>
      <c r="S329" s="4"/>
      <c r="T329" s="4">
        <v>247588.8</v>
      </c>
      <c r="U329" s="4"/>
      <c r="V329" s="4">
        <f t="shared" si="10"/>
        <v>247588.8</v>
      </c>
      <c r="W329" s="4">
        <f t="shared" si="11"/>
        <v>247588.8</v>
      </c>
    </row>
    <row r="330" spans="1:23" ht="14.4" x14ac:dyDescent="0.3">
      <c r="A330" t="s">
        <v>36</v>
      </c>
      <c r="B330" t="s">
        <v>541</v>
      </c>
      <c r="C330" t="s">
        <v>25</v>
      </c>
      <c r="D330" t="s">
        <v>26</v>
      </c>
      <c r="E330" t="s">
        <v>27</v>
      </c>
      <c r="F330" t="s">
        <v>28</v>
      </c>
      <c r="G330" t="s">
        <v>313</v>
      </c>
      <c r="H330">
        <v>85410</v>
      </c>
      <c r="K330" s="4"/>
      <c r="L330" s="4"/>
      <c r="M330" s="4"/>
      <c r="N330" s="4"/>
      <c r="O330" s="4"/>
      <c r="P330" s="4">
        <f>Table1[[#This Row],[September Revisions (rollover)]]+Table1[[#This Row],[September Revisions (new appropriations)]]</f>
        <v>0</v>
      </c>
      <c r="Q330" s="4"/>
      <c r="R330" s="4"/>
      <c r="S330" s="4"/>
      <c r="T330" s="4">
        <v>247588.8</v>
      </c>
      <c r="U330" s="4"/>
      <c r="V330" s="4">
        <f t="shared" si="10"/>
        <v>247588.8</v>
      </c>
      <c r="W330" s="4">
        <f t="shared" si="11"/>
        <v>247588.8</v>
      </c>
    </row>
    <row r="331" spans="1:23" ht="14.4" x14ac:dyDescent="0.3">
      <c r="A331" t="s">
        <v>36</v>
      </c>
      <c r="B331" t="s">
        <v>542</v>
      </c>
      <c r="C331" t="s">
        <v>25</v>
      </c>
      <c r="D331" t="s">
        <v>26</v>
      </c>
      <c r="E331" t="s">
        <v>27</v>
      </c>
      <c r="F331" t="s">
        <v>28</v>
      </c>
      <c r="G331" t="s">
        <v>313</v>
      </c>
      <c r="H331">
        <v>85410</v>
      </c>
      <c r="K331" s="4"/>
      <c r="L331" s="4"/>
      <c r="M331" s="4"/>
      <c r="N331" s="4"/>
      <c r="O331" s="4"/>
      <c r="P331" s="4">
        <f>Table1[[#This Row],[September Revisions (rollover)]]+Table1[[#This Row],[September Revisions (new appropriations)]]</f>
        <v>0</v>
      </c>
      <c r="Q331" s="4"/>
      <c r="R331" s="4"/>
      <c r="S331" s="4"/>
      <c r="T331" s="4"/>
      <c r="U331" s="4">
        <v>21573.599999999999</v>
      </c>
      <c r="V331" s="4">
        <f t="shared" si="10"/>
        <v>21573.599999999999</v>
      </c>
      <c r="W331" s="4">
        <f t="shared" si="11"/>
        <v>21573.599999999999</v>
      </c>
    </row>
    <row r="332" spans="1:23" ht="14.4" x14ac:dyDescent="0.3">
      <c r="A332" t="s">
        <v>36</v>
      </c>
      <c r="B332" t="s">
        <v>543</v>
      </c>
      <c r="C332" t="s">
        <v>25</v>
      </c>
      <c r="D332" t="s">
        <v>26</v>
      </c>
      <c r="E332" t="s">
        <v>27</v>
      </c>
      <c r="F332" t="s">
        <v>28</v>
      </c>
      <c r="G332" t="s">
        <v>313</v>
      </c>
      <c r="H332">
        <v>85410</v>
      </c>
      <c r="K332" s="4"/>
      <c r="L332" s="4"/>
      <c r="M332" s="4"/>
      <c r="N332" s="4"/>
      <c r="O332" s="4"/>
      <c r="P332" s="4">
        <f>Table1[[#This Row],[September Revisions (rollover)]]+Table1[[#This Row],[September Revisions (new appropriations)]]</f>
        <v>0</v>
      </c>
      <c r="Q332" s="4"/>
      <c r="R332" s="4"/>
      <c r="S332" s="4"/>
      <c r="T332" s="4"/>
      <c r="U332" s="4">
        <v>46351.199999999997</v>
      </c>
      <c r="V332" s="4">
        <f t="shared" si="10"/>
        <v>46351.199999999997</v>
      </c>
      <c r="W332" s="4">
        <f t="shared" si="11"/>
        <v>46351.199999999997</v>
      </c>
    </row>
    <row r="333" spans="1:23" ht="14.4" x14ac:dyDescent="0.3">
      <c r="A333" t="s">
        <v>36</v>
      </c>
      <c r="B333" t="s">
        <v>543</v>
      </c>
      <c r="C333" t="s">
        <v>25</v>
      </c>
      <c r="D333" t="s">
        <v>26</v>
      </c>
      <c r="E333" t="s">
        <v>27</v>
      </c>
      <c r="F333" t="s">
        <v>28</v>
      </c>
      <c r="G333" t="s">
        <v>313</v>
      </c>
      <c r="H333">
        <v>85410</v>
      </c>
      <c r="K333" s="4"/>
      <c r="L333" s="4"/>
      <c r="M333" s="4"/>
      <c r="N333" s="4"/>
      <c r="O333" s="4"/>
      <c r="P333" s="4">
        <f>Table1[[#This Row],[September Revisions (rollover)]]+Table1[[#This Row],[September Revisions (new appropriations)]]</f>
        <v>0</v>
      </c>
      <c r="Q333" s="4"/>
      <c r="R333" s="4"/>
      <c r="S333" s="4"/>
      <c r="T333" s="4"/>
      <c r="U333" s="4">
        <v>46351.199999999997</v>
      </c>
      <c r="V333" s="4">
        <f t="shared" si="10"/>
        <v>46351.199999999997</v>
      </c>
      <c r="W333" s="4">
        <f t="shared" si="11"/>
        <v>46351.199999999997</v>
      </c>
    </row>
    <row r="334" spans="1:23" ht="14.4" x14ac:dyDescent="0.3">
      <c r="A334" t="s">
        <v>36</v>
      </c>
      <c r="B334" t="s">
        <v>543</v>
      </c>
      <c r="C334" t="s">
        <v>25</v>
      </c>
      <c r="D334" t="s">
        <v>26</v>
      </c>
      <c r="E334" t="s">
        <v>27</v>
      </c>
      <c r="F334" t="s">
        <v>28</v>
      </c>
      <c r="G334" t="s">
        <v>313</v>
      </c>
      <c r="H334">
        <v>85410</v>
      </c>
      <c r="K334" s="4"/>
      <c r="L334" s="4"/>
      <c r="M334" s="4"/>
      <c r="N334" s="4"/>
      <c r="O334" s="4"/>
      <c r="P334" s="4">
        <f>Table1[[#This Row],[September Revisions (rollover)]]+Table1[[#This Row],[September Revisions (new appropriations)]]</f>
        <v>0</v>
      </c>
      <c r="Q334" s="4"/>
      <c r="R334" s="4"/>
      <c r="S334" s="4"/>
      <c r="T334" s="4"/>
      <c r="U334" s="4">
        <v>46351.199999999997</v>
      </c>
      <c r="V334" s="4">
        <f t="shared" si="10"/>
        <v>46351.199999999997</v>
      </c>
      <c r="W334" s="4">
        <f t="shared" si="11"/>
        <v>46351.199999999997</v>
      </c>
    </row>
    <row r="335" spans="1:23" ht="14.4" x14ac:dyDescent="0.3">
      <c r="A335" t="s">
        <v>36</v>
      </c>
      <c r="B335" t="s">
        <v>544</v>
      </c>
      <c r="C335" t="s">
        <v>25</v>
      </c>
      <c r="D335" t="s">
        <v>545</v>
      </c>
      <c r="E335" t="s">
        <v>27</v>
      </c>
      <c r="F335" t="s">
        <v>28</v>
      </c>
      <c r="G335" t="s">
        <v>313</v>
      </c>
      <c r="H335">
        <v>85410</v>
      </c>
      <c r="K335" s="4"/>
      <c r="L335" s="4"/>
      <c r="M335" s="4"/>
      <c r="N335" s="4"/>
      <c r="O335" s="4"/>
      <c r="P335" s="4">
        <f>Table1[[#This Row],[September Revisions (rollover)]]+Table1[[#This Row],[September Revisions (new appropriations)]]</f>
        <v>0</v>
      </c>
      <c r="Q335" s="4"/>
      <c r="R335" s="4"/>
      <c r="S335" s="4"/>
      <c r="T335" s="4"/>
      <c r="U335" s="4">
        <v>36626.400000000001</v>
      </c>
      <c r="V335" s="4">
        <f t="shared" si="10"/>
        <v>36626.400000000001</v>
      </c>
      <c r="W335" s="4">
        <f t="shared" si="11"/>
        <v>36626.400000000001</v>
      </c>
    </row>
    <row r="336" spans="1:23" ht="14.4" x14ac:dyDescent="0.3">
      <c r="A336" t="s">
        <v>36</v>
      </c>
      <c r="B336" t="s">
        <v>356</v>
      </c>
      <c r="C336" t="s">
        <v>25</v>
      </c>
      <c r="D336" t="s">
        <v>545</v>
      </c>
      <c r="E336" t="s">
        <v>27</v>
      </c>
      <c r="F336" t="s">
        <v>28</v>
      </c>
      <c r="G336" t="s">
        <v>313</v>
      </c>
      <c r="H336">
        <v>85410</v>
      </c>
      <c r="K336" s="4"/>
      <c r="L336" s="4"/>
      <c r="M336" s="4"/>
      <c r="N336" s="4"/>
      <c r="O336" s="4"/>
      <c r="P336" s="4">
        <f>Table1[[#This Row],[September Revisions (rollover)]]+Table1[[#This Row],[September Revisions (new appropriations)]]</f>
        <v>0</v>
      </c>
      <c r="Q336" s="4"/>
      <c r="R336" s="4"/>
      <c r="S336" s="4"/>
      <c r="T336" s="4"/>
      <c r="U336" s="4">
        <v>16543.2</v>
      </c>
      <c r="V336" s="4">
        <f t="shared" si="10"/>
        <v>16543.2</v>
      </c>
      <c r="W336" s="4">
        <f t="shared" si="11"/>
        <v>16543.2</v>
      </c>
    </row>
    <row r="337" spans="1:23" ht="14.4" x14ac:dyDescent="0.3">
      <c r="A337" t="s">
        <v>36</v>
      </c>
      <c r="B337" t="s">
        <v>537</v>
      </c>
      <c r="C337" t="s">
        <v>25</v>
      </c>
      <c r="D337" t="s">
        <v>26</v>
      </c>
      <c r="E337" t="s">
        <v>27</v>
      </c>
      <c r="F337" t="s">
        <v>28</v>
      </c>
      <c r="G337" t="s">
        <v>313</v>
      </c>
      <c r="H337">
        <v>85410</v>
      </c>
      <c r="K337" s="4"/>
      <c r="L337" s="4"/>
      <c r="M337" s="4"/>
      <c r="N337" s="4"/>
      <c r="O337" s="4"/>
      <c r="P337" s="4">
        <f>Table1[[#This Row],[September Revisions (rollover)]]+Table1[[#This Row],[September Revisions (new appropriations)]]</f>
        <v>0</v>
      </c>
      <c r="Q337" s="4"/>
      <c r="R337" s="4"/>
      <c r="S337" s="4"/>
      <c r="T337" s="4"/>
      <c r="U337" s="4">
        <v>77208</v>
      </c>
      <c r="V337" s="4">
        <f t="shared" si="10"/>
        <v>77208</v>
      </c>
      <c r="W337" s="4">
        <f t="shared" si="11"/>
        <v>77208</v>
      </c>
    </row>
    <row r="338" spans="1:23" ht="14.4" x14ac:dyDescent="0.3">
      <c r="A338" t="s">
        <v>36</v>
      </c>
      <c r="B338" t="s">
        <v>537</v>
      </c>
      <c r="C338" t="s">
        <v>25</v>
      </c>
      <c r="D338" t="s">
        <v>26</v>
      </c>
      <c r="E338" t="s">
        <v>27</v>
      </c>
      <c r="F338" t="s">
        <v>28</v>
      </c>
      <c r="G338" t="s">
        <v>313</v>
      </c>
      <c r="H338">
        <v>85410</v>
      </c>
      <c r="K338" s="4"/>
      <c r="L338" s="4"/>
      <c r="M338" s="4"/>
      <c r="N338" s="4"/>
      <c r="O338" s="4"/>
      <c r="P338" s="4">
        <f>Table1[[#This Row],[September Revisions (rollover)]]+Table1[[#This Row],[September Revisions (new appropriations)]]</f>
        <v>0</v>
      </c>
      <c r="Q338" s="4"/>
      <c r="R338" s="4"/>
      <c r="S338" s="4"/>
      <c r="T338" s="4"/>
      <c r="U338" s="4">
        <v>77208</v>
      </c>
      <c r="V338" s="4">
        <f t="shared" si="10"/>
        <v>77208</v>
      </c>
      <c r="W338" s="4">
        <f t="shared" si="11"/>
        <v>77208</v>
      </c>
    </row>
    <row r="339" spans="1:23" ht="14.4" x14ac:dyDescent="0.3">
      <c r="A339" t="s">
        <v>36</v>
      </c>
      <c r="B339" t="s">
        <v>537</v>
      </c>
      <c r="C339" t="s">
        <v>25</v>
      </c>
      <c r="D339" t="s">
        <v>26</v>
      </c>
      <c r="E339" t="s">
        <v>27</v>
      </c>
      <c r="F339" t="s">
        <v>28</v>
      </c>
      <c r="G339" t="s">
        <v>313</v>
      </c>
      <c r="H339">
        <v>85410</v>
      </c>
      <c r="K339" s="4"/>
      <c r="L339" s="4"/>
      <c r="M339" s="4"/>
      <c r="N339" s="4"/>
      <c r="O339" s="4"/>
      <c r="P339" s="4">
        <f>Table1[[#This Row],[September Revisions (rollover)]]+Table1[[#This Row],[September Revisions (new appropriations)]]</f>
        <v>0</v>
      </c>
      <c r="Q339" s="4"/>
      <c r="R339" s="4"/>
      <c r="S339" s="4"/>
      <c r="T339" s="4"/>
      <c r="U339" s="4">
        <v>77208</v>
      </c>
      <c r="V339" s="4">
        <f t="shared" si="10"/>
        <v>77208</v>
      </c>
      <c r="W339" s="4">
        <f t="shared" si="11"/>
        <v>77208</v>
      </c>
    </row>
    <row r="340" spans="1:23" ht="14.4" x14ac:dyDescent="0.3">
      <c r="A340" t="s">
        <v>36</v>
      </c>
      <c r="B340" t="s">
        <v>358</v>
      </c>
      <c r="C340" t="s">
        <v>25</v>
      </c>
      <c r="D340" t="s">
        <v>26</v>
      </c>
      <c r="E340" t="s">
        <v>27</v>
      </c>
      <c r="F340" t="s">
        <v>28</v>
      </c>
      <c r="G340" t="s">
        <v>313</v>
      </c>
      <c r="H340">
        <v>85410</v>
      </c>
      <c r="K340" s="4"/>
      <c r="L340" s="4"/>
      <c r="M340" s="4"/>
      <c r="N340" s="4"/>
      <c r="O340" s="4"/>
      <c r="P340" s="4">
        <f>Table1[[#This Row],[September Revisions (rollover)]]+Table1[[#This Row],[September Revisions (new appropriations)]]</f>
        <v>0</v>
      </c>
      <c r="Q340" s="4"/>
      <c r="R340" s="4"/>
      <c r="S340" s="4"/>
      <c r="T340" s="4"/>
      <c r="U340" s="4">
        <v>19833.599999999999</v>
      </c>
      <c r="V340" s="4">
        <f t="shared" si="10"/>
        <v>19833.599999999999</v>
      </c>
      <c r="W340" s="4">
        <f t="shared" si="11"/>
        <v>19833.599999999999</v>
      </c>
    </row>
    <row r="341" spans="1:23" ht="14.4" x14ac:dyDescent="0.3">
      <c r="A341" t="s">
        <v>36</v>
      </c>
      <c r="B341" t="s">
        <v>529</v>
      </c>
      <c r="C341" t="s">
        <v>25</v>
      </c>
      <c r="D341" t="s">
        <v>26</v>
      </c>
      <c r="E341" t="s">
        <v>27</v>
      </c>
      <c r="F341" t="s">
        <v>28</v>
      </c>
      <c r="G341" t="s">
        <v>313</v>
      </c>
      <c r="H341">
        <v>85410</v>
      </c>
      <c r="K341" s="4"/>
      <c r="L341" s="4"/>
      <c r="M341" s="4"/>
      <c r="N341" s="4"/>
      <c r="O341" s="4"/>
      <c r="P341" s="4">
        <f>Table1[[#This Row],[September Revisions (rollover)]]+Table1[[#This Row],[September Revisions (new appropriations)]]</f>
        <v>0</v>
      </c>
      <c r="Q341" s="4"/>
      <c r="R341" s="4"/>
      <c r="S341" s="4"/>
      <c r="T341" s="4"/>
      <c r="U341" s="4">
        <v>5671.2</v>
      </c>
      <c r="V341" s="4">
        <f t="shared" si="10"/>
        <v>5671.2</v>
      </c>
      <c r="W341" s="4">
        <f t="shared" si="11"/>
        <v>5671.2</v>
      </c>
    </row>
    <row r="342" spans="1:23" ht="14.4" x14ac:dyDescent="0.3">
      <c r="A342" t="s">
        <v>36</v>
      </c>
      <c r="B342" t="s">
        <v>449</v>
      </c>
      <c r="C342" t="s">
        <v>25</v>
      </c>
      <c r="D342" t="s">
        <v>26</v>
      </c>
      <c r="E342" t="s">
        <v>27</v>
      </c>
      <c r="F342" t="s">
        <v>28</v>
      </c>
      <c r="G342" t="s">
        <v>313</v>
      </c>
      <c r="H342">
        <v>85410</v>
      </c>
      <c r="K342" s="4"/>
      <c r="L342" s="4"/>
      <c r="M342" s="4"/>
      <c r="N342" s="4"/>
      <c r="O342" s="4"/>
      <c r="P342" s="4">
        <f>Table1[[#This Row],[September Revisions (rollover)]]+Table1[[#This Row],[September Revisions (new appropriations)]]</f>
        <v>0</v>
      </c>
      <c r="Q342" s="4"/>
      <c r="R342" s="4"/>
      <c r="S342" s="4"/>
      <c r="T342" s="4"/>
      <c r="U342" s="4">
        <v>8884.7999999999993</v>
      </c>
      <c r="V342" s="4">
        <f t="shared" si="10"/>
        <v>8884.7999999999993</v>
      </c>
      <c r="W342" s="4">
        <f t="shared" si="11"/>
        <v>8884.7999999999993</v>
      </c>
    </row>
    <row r="343" spans="1:23" ht="14.4" x14ac:dyDescent="0.3">
      <c r="A343" t="s">
        <v>36</v>
      </c>
      <c r="B343" t="s">
        <v>449</v>
      </c>
      <c r="C343" t="s">
        <v>25</v>
      </c>
      <c r="D343" t="s">
        <v>26</v>
      </c>
      <c r="E343" t="s">
        <v>27</v>
      </c>
      <c r="F343" t="s">
        <v>28</v>
      </c>
      <c r="G343" t="s">
        <v>313</v>
      </c>
      <c r="H343">
        <v>85410</v>
      </c>
      <c r="K343" s="4"/>
      <c r="L343" s="4"/>
      <c r="M343" s="4"/>
      <c r="N343" s="4"/>
      <c r="O343" s="4"/>
      <c r="P343" s="4">
        <f>Table1[[#This Row],[September Revisions (rollover)]]+Table1[[#This Row],[September Revisions (new appropriations)]]</f>
        <v>0</v>
      </c>
      <c r="Q343" s="4"/>
      <c r="R343" s="4"/>
      <c r="S343" s="4"/>
      <c r="T343" s="4"/>
      <c r="U343" s="4">
        <v>8884.7999999999993</v>
      </c>
      <c r="V343" s="4">
        <f t="shared" si="10"/>
        <v>8884.7999999999993</v>
      </c>
      <c r="W343" s="4">
        <f t="shared" si="11"/>
        <v>8884.7999999999993</v>
      </c>
    </row>
    <row r="344" spans="1:23" ht="14.4" x14ac:dyDescent="0.3">
      <c r="A344" t="s">
        <v>36</v>
      </c>
      <c r="B344" t="s">
        <v>358</v>
      </c>
      <c r="C344" t="s">
        <v>25</v>
      </c>
      <c r="D344" t="s">
        <v>26</v>
      </c>
      <c r="E344" t="s">
        <v>27</v>
      </c>
      <c r="F344" t="s">
        <v>28</v>
      </c>
      <c r="G344" t="s">
        <v>313</v>
      </c>
      <c r="H344">
        <v>85410</v>
      </c>
      <c r="K344" s="4"/>
      <c r="L344" s="4"/>
      <c r="M344" s="4"/>
      <c r="N344" s="4"/>
      <c r="O344" s="4"/>
      <c r="P344" s="4">
        <f>Table1[[#This Row],[September Revisions (rollover)]]+Table1[[#This Row],[September Revisions (new appropriations)]]</f>
        <v>0</v>
      </c>
      <c r="Q344" s="4"/>
      <c r="R344" s="4"/>
      <c r="S344" s="4"/>
      <c r="T344" s="4"/>
      <c r="U344" s="4">
        <v>19833.599999999999</v>
      </c>
      <c r="V344" s="4">
        <f t="shared" si="10"/>
        <v>19833.599999999999</v>
      </c>
      <c r="W344" s="4">
        <f t="shared" si="11"/>
        <v>19833.599999999999</v>
      </c>
    </row>
    <row r="345" spans="1:23" ht="14.4" x14ac:dyDescent="0.3">
      <c r="A345" t="s">
        <v>36</v>
      </c>
      <c r="B345" t="s">
        <v>546</v>
      </c>
      <c r="C345" t="s">
        <v>25</v>
      </c>
      <c r="D345" t="s">
        <v>26</v>
      </c>
      <c r="E345" t="s">
        <v>27</v>
      </c>
      <c r="F345" t="s">
        <v>28</v>
      </c>
      <c r="G345" t="s">
        <v>313</v>
      </c>
      <c r="H345">
        <v>85410</v>
      </c>
      <c r="K345" s="4"/>
      <c r="L345" s="4"/>
      <c r="M345" s="4"/>
      <c r="N345" s="4"/>
      <c r="O345" s="4"/>
      <c r="P345" s="4">
        <f>Table1[[#This Row],[September Revisions (rollover)]]+Table1[[#This Row],[September Revisions (new appropriations)]]</f>
        <v>0</v>
      </c>
      <c r="Q345" s="4"/>
      <c r="R345" s="4"/>
      <c r="S345" s="4"/>
      <c r="T345" s="4"/>
      <c r="U345" s="4">
        <v>6206.4</v>
      </c>
      <c r="V345" s="4">
        <f t="shared" si="10"/>
        <v>6206.4</v>
      </c>
      <c r="W345" s="4">
        <f t="shared" si="11"/>
        <v>6206.4</v>
      </c>
    </row>
    <row r="346" spans="1:23" ht="14.4" x14ac:dyDescent="0.3">
      <c r="A346" t="s">
        <v>36</v>
      </c>
      <c r="B346" t="s">
        <v>358</v>
      </c>
      <c r="C346" t="s">
        <v>25</v>
      </c>
      <c r="D346" t="s">
        <v>26</v>
      </c>
      <c r="E346" t="s">
        <v>27</v>
      </c>
      <c r="F346" t="s">
        <v>28</v>
      </c>
      <c r="G346" t="s">
        <v>313</v>
      </c>
      <c r="H346">
        <v>85410</v>
      </c>
      <c r="K346" s="4"/>
      <c r="L346" s="4"/>
      <c r="M346" s="4"/>
      <c r="N346" s="4"/>
      <c r="O346" s="4"/>
      <c r="P346" s="4">
        <f>Table1[[#This Row],[September Revisions (rollover)]]+Table1[[#This Row],[September Revisions (new appropriations)]]</f>
        <v>0</v>
      </c>
      <c r="Q346" s="4"/>
      <c r="R346" s="4"/>
      <c r="S346" s="4"/>
      <c r="T346" s="4"/>
      <c r="U346" s="4">
        <v>19833.599999999999</v>
      </c>
      <c r="V346" s="4">
        <f t="shared" si="10"/>
        <v>19833.599999999999</v>
      </c>
      <c r="W346" s="4">
        <f t="shared" si="11"/>
        <v>19833.599999999999</v>
      </c>
    </row>
    <row r="347" spans="1:23" ht="14.4" x14ac:dyDescent="0.3">
      <c r="A347" t="s">
        <v>36</v>
      </c>
      <c r="B347" t="s">
        <v>543</v>
      </c>
      <c r="C347" t="s">
        <v>25</v>
      </c>
      <c r="D347" t="s">
        <v>26</v>
      </c>
      <c r="E347" t="s">
        <v>27</v>
      </c>
      <c r="F347" t="s">
        <v>28</v>
      </c>
      <c r="G347" t="s">
        <v>313</v>
      </c>
      <c r="H347">
        <v>85410</v>
      </c>
      <c r="K347" s="4"/>
      <c r="L347" s="4"/>
      <c r="M347" s="4"/>
      <c r="N347" s="4"/>
      <c r="O347" s="4"/>
      <c r="P347" s="4">
        <f>Table1[[#This Row],[September Revisions (rollover)]]+Table1[[#This Row],[September Revisions (new appropriations)]]</f>
        <v>0</v>
      </c>
      <c r="Q347" s="4"/>
      <c r="R347" s="4"/>
      <c r="S347" s="4"/>
      <c r="T347" s="4"/>
      <c r="U347" s="4">
        <v>46351.199999999997</v>
      </c>
      <c r="V347" s="4">
        <f t="shared" si="10"/>
        <v>46351.199999999997</v>
      </c>
      <c r="W347" s="4">
        <f t="shared" si="11"/>
        <v>46351.199999999997</v>
      </c>
    </row>
    <row r="348" spans="1:23" ht="14.4" x14ac:dyDescent="0.3">
      <c r="A348" t="s">
        <v>36</v>
      </c>
      <c r="B348" t="s">
        <v>358</v>
      </c>
      <c r="C348" t="s">
        <v>25</v>
      </c>
      <c r="D348" t="s">
        <v>26</v>
      </c>
      <c r="E348" t="s">
        <v>27</v>
      </c>
      <c r="F348" t="s">
        <v>28</v>
      </c>
      <c r="G348" t="s">
        <v>313</v>
      </c>
      <c r="H348">
        <v>85410</v>
      </c>
      <c r="K348" s="4"/>
      <c r="L348" s="4"/>
      <c r="M348" s="4"/>
      <c r="N348" s="4"/>
      <c r="O348" s="4"/>
      <c r="P348" s="4">
        <f>Table1[[#This Row],[September Revisions (rollover)]]+Table1[[#This Row],[September Revisions (new appropriations)]]</f>
        <v>0</v>
      </c>
      <c r="Q348" s="4"/>
      <c r="R348" s="4"/>
      <c r="S348" s="4"/>
      <c r="T348" s="4"/>
      <c r="U348" s="4">
        <v>19833.599999999999</v>
      </c>
      <c r="V348" s="4">
        <f t="shared" si="10"/>
        <v>19833.599999999999</v>
      </c>
      <c r="W348" s="4">
        <f t="shared" si="11"/>
        <v>19833.599999999999</v>
      </c>
    </row>
    <row r="349" spans="1:23" ht="14.4" x14ac:dyDescent="0.3">
      <c r="A349" t="s">
        <v>36</v>
      </c>
      <c r="B349" t="s">
        <v>360</v>
      </c>
      <c r="C349" t="s">
        <v>25</v>
      </c>
      <c r="D349" t="s">
        <v>26</v>
      </c>
      <c r="E349" t="s">
        <v>27</v>
      </c>
      <c r="F349" t="s">
        <v>28</v>
      </c>
      <c r="G349" t="s">
        <v>313</v>
      </c>
      <c r="H349">
        <v>85410</v>
      </c>
      <c r="K349" s="4"/>
      <c r="L349" s="4"/>
      <c r="M349" s="4"/>
      <c r="N349" s="4"/>
      <c r="O349" s="4"/>
      <c r="P349" s="4">
        <f>Table1[[#This Row],[September Revisions (rollover)]]+Table1[[#This Row],[September Revisions (new appropriations)]]</f>
        <v>0</v>
      </c>
      <c r="Q349" s="4"/>
      <c r="R349" s="4"/>
      <c r="S349" s="4"/>
      <c r="T349" s="4"/>
      <c r="U349" s="4">
        <v>6919.2</v>
      </c>
      <c r="V349" s="4">
        <f t="shared" si="10"/>
        <v>6919.2</v>
      </c>
      <c r="W349" s="4">
        <f t="shared" si="11"/>
        <v>6919.2</v>
      </c>
    </row>
    <row r="350" spans="1:23" ht="14.4" x14ac:dyDescent="0.3">
      <c r="A350" t="s">
        <v>36</v>
      </c>
      <c r="B350" t="s">
        <v>536</v>
      </c>
      <c r="C350" t="s">
        <v>25</v>
      </c>
      <c r="D350" t="s">
        <v>26</v>
      </c>
      <c r="E350" t="s">
        <v>27</v>
      </c>
      <c r="F350" t="s">
        <v>28</v>
      </c>
      <c r="G350" t="s">
        <v>313</v>
      </c>
      <c r="H350">
        <v>85410</v>
      </c>
      <c r="K350" s="4"/>
      <c r="L350" s="4"/>
      <c r="M350" s="4"/>
      <c r="N350" s="4"/>
      <c r="O350" s="4"/>
      <c r="P350" s="4">
        <f>Table1[[#This Row],[September Revisions (rollover)]]+Table1[[#This Row],[September Revisions (new appropriations)]]</f>
        <v>0</v>
      </c>
      <c r="Q350" s="4"/>
      <c r="R350" s="4"/>
      <c r="S350" s="4"/>
      <c r="T350" s="4"/>
      <c r="U350" s="4">
        <v>68515.199999999997</v>
      </c>
      <c r="V350" s="4">
        <f t="shared" si="10"/>
        <v>68515.199999999997</v>
      </c>
      <c r="W350" s="4">
        <f t="shared" si="11"/>
        <v>68515.199999999997</v>
      </c>
    </row>
    <row r="351" spans="1:23" ht="14.4" x14ac:dyDescent="0.3">
      <c r="A351" t="s">
        <v>36</v>
      </c>
      <c r="B351" t="s">
        <v>536</v>
      </c>
      <c r="C351" t="s">
        <v>25</v>
      </c>
      <c r="D351" t="s">
        <v>26</v>
      </c>
      <c r="E351" t="s">
        <v>27</v>
      </c>
      <c r="F351" t="s">
        <v>28</v>
      </c>
      <c r="G351" t="s">
        <v>313</v>
      </c>
      <c r="H351">
        <v>85410</v>
      </c>
      <c r="K351" s="4"/>
      <c r="L351" s="4"/>
      <c r="M351" s="4"/>
      <c r="N351" s="4"/>
      <c r="O351" s="4"/>
      <c r="P351" s="4">
        <f>Table1[[#This Row],[September Revisions (rollover)]]+Table1[[#This Row],[September Revisions (new appropriations)]]</f>
        <v>0</v>
      </c>
      <c r="Q351" s="4"/>
      <c r="R351" s="4"/>
      <c r="S351" s="4"/>
      <c r="T351" s="4"/>
      <c r="U351" s="4">
        <v>68515.199999999997</v>
      </c>
      <c r="V351" s="4">
        <f t="shared" si="10"/>
        <v>68515.199999999997</v>
      </c>
      <c r="W351" s="4">
        <f t="shared" si="11"/>
        <v>68515.199999999997</v>
      </c>
    </row>
    <row r="352" spans="1:23" ht="14.4" x14ac:dyDescent="0.3">
      <c r="A352" t="s">
        <v>36</v>
      </c>
      <c r="B352" t="s">
        <v>541</v>
      </c>
      <c r="C352" t="s">
        <v>25</v>
      </c>
      <c r="D352" t="s">
        <v>545</v>
      </c>
      <c r="E352" t="s">
        <v>27</v>
      </c>
      <c r="F352" t="s">
        <v>28</v>
      </c>
      <c r="G352" t="s">
        <v>313</v>
      </c>
      <c r="H352">
        <v>85410</v>
      </c>
      <c r="K352" s="4"/>
      <c r="L352" s="4"/>
      <c r="M352" s="4"/>
      <c r="N352" s="4"/>
      <c r="O352" s="4"/>
      <c r="P352" s="4">
        <f>Table1[[#This Row],[September Revisions (rollover)]]+Table1[[#This Row],[September Revisions (new appropriations)]]</f>
        <v>0</v>
      </c>
      <c r="Q352" s="4"/>
      <c r="R352" s="4"/>
      <c r="S352" s="4"/>
      <c r="T352" s="4"/>
      <c r="U352" s="4">
        <v>247588.8</v>
      </c>
      <c r="V352" s="4">
        <f t="shared" si="10"/>
        <v>247588.8</v>
      </c>
      <c r="W352" s="4">
        <f t="shared" si="11"/>
        <v>247588.8</v>
      </c>
    </row>
    <row r="353" spans="1:23" ht="14.4" x14ac:dyDescent="0.3">
      <c r="A353" t="s">
        <v>36</v>
      </c>
      <c r="B353" t="s">
        <v>547</v>
      </c>
      <c r="C353" t="s">
        <v>25</v>
      </c>
      <c r="D353" t="s">
        <v>545</v>
      </c>
      <c r="E353" t="s">
        <v>27</v>
      </c>
      <c r="F353" t="s">
        <v>28</v>
      </c>
      <c r="G353" t="s">
        <v>313</v>
      </c>
      <c r="H353">
        <v>85410</v>
      </c>
      <c r="K353" s="4"/>
      <c r="L353" s="4"/>
      <c r="M353" s="4"/>
      <c r="N353" s="4"/>
      <c r="O353" s="4"/>
      <c r="P353" s="4">
        <f>Table1[[#This Row],[September Revisions (rollover)]]+Table1[[#This Row],[September Revisions (new appropriations)]]</f>
        <v>0</v>
      </c>
      <c r="Q353" s="4"/>
      <c r="R353" s="4"/>
      <c r="S353" s="4"/>
      <c r="T353" s="4"/>
      <c r="U353" s="4">
        <v>71121.599999999991</v>
      </c>
      <c r="V353" s="4">
        <f t="shared" si="10"/>
        <v>71121.599999999991</v>
      </c>
      <c r="W353" s="4">
        <f t="shared" si="11"/>
        <v>71121.599999999991</v>
      </c>
    </row>
    <row r="354" spans="1:23" ht="14.4" x14ac:dyDescent="0.3">
      <c r="A354" t="s">
        <v>36</v>
      </c>
      <c r="B354" t="s">
        <v>541</v>
      </c>
      <c r="C354" t="s">
        <v>25</v>
      </c>
      <c r="D354" t="s">
        <v>545</v>
      </c>
      <c r="E354" t="s">
        <v>27</v>
      </c>
      <c r="F354" t="s">
        <v>28</v>
      </c>
      <c r="G354" t="s">
        <v>313</v>
      </c>
      <c r="H354">
        <v>85410</v>
      </c>
      <c r="K354" s="4"/>
      <c r="L354" s="4"/>
      <c r="M354" s="4"/>
      <c r="N354" s="4"/>
      <c r="O354" s="4"/>
      <c r="P354" s="4">
        <f>Table1[[#This Row],[September Revisions (rollover)]]+Table1[[#This Row],[September Revisions (new appropriations)]]</f>
        <v>0</v>
      </c>
      <c r="Q354" s="4"/>
      <c r="R354" s="4"/>
      <c r="S354" s="4"/>
      <c r="T354" s="4"/>
      <c r="U354" s="4">
        <v>247588.8</v>
      </c>
      <c r="V354" s="4">
        <f t="shared" si="10"/>
        <v>247588.8</v>
      </c>
      <c r="W354" s="4">
        <f t="shared" si="11"/>
        <v>247588.8</v>
      </c>
    </row>
    <row r="355" spans="1:23" ht="14.4" x14ac:dyDescent="0.3">
      <c r="A355" t="s">
        <v>36</v>
      </c>
      <c r="B355" t="s">
        <v>348</v>
      </c>
      <c r="C355" t="s">
        <v>25</v>
      </c>
      <c r="D355" t="s">
        <v>198</v>
      </c>
      <c r="E355" t="s">
        <v>34</v>
      </c>
      <c r="F355" t="s">
        <v>28</v>
      </c>
      <c r="G355" t="s">
        <v>313</v>
      </c>
      <c r="H355">
        <v>85410</v>
      </c>
      <c r="K355" s="4"/>
      <c r="L355" s="4"/>
      <c r="M355" s="4"/>
      <c r="N355" s="4"/>
      <c r="O355" s="4"/>
      <c r="P355" s="4">
        <f>Table1[[#This Row],[September Revisions (rollover)]]+Table1[[#This Row],[September Revisions (new appropriations)]]</f>
        <v>0</v>
      </c>
      <c r="Q355" s="4"/>
      <c r="R355" s="4"/>
      <c r="S355" s="4">
        <v>26611.200000000001</v>
      </c>
      <c r="T355" s="4"/>
      <c r="U355" s="4"/>
      <c r="V355" s="4">
        <f t="shared" si="10"/>
        <v>26611.200000000001</v>
      </c>
      <c r="W355" s="4">
        <f t="shared" si="11"/>
        <v>26611.200000000001</v>
      </c>
    </row>
    <row r="356" spans="1:23" ht="14.4" x14ac:dyDescent="0.3">
      <c r="A356" t="s">
        <v>36</v>
      </c>
      <c r="B356" t="s">
        <v>364</v>
      </c>
      <c r="C356" t="s">
        <v>25</v>
      </c>
      <c r="D356" t="s">
        <v>198</v>
      </c>
      <c r="E356" t="s">
        <v>34</v>
      </c>
      <c r="F356" t="s">
        <v>28</v>
      </c>
      <c r="G356" t="s">
        <v>313</v>
      </c>
      <c r="H356">
        <v>85410</v>
      </c>
      <c r="K356" s="4"/>
      <c r="L356" s="4"/>
      <c r="M356" s="4"/>
      <c r="N356" s="4"/>
      <c r="O356" s="4"/>
      <c r="P356" s="4">
        <f>Table1[[#This Row],[September Revisions (rollover)]]+Table1[[#This Row],[September Revisions (new appropriations)]]</f>
        <v>0</v>
      </c>
      <c r="Q356" s="4"/>
      <c r="R356" s="4"/>
      <c r="S356" s="4">
        <v>18516</v>
      </c>
      <c r="T356" s="4"/>
      <c r="U356" s="4"/>
      <c r="V356" s="4">
        <f t="shared" si="10"/>
        <v>18516</v>
      </c>
      <c r="W356" s="4">
        <f t="shared" si="11"/>
        <v>18516</v>
      </c>
    </row>
    <row r="357" spans="1:23" ht="14.4" x14ac:dyDescent="0.3">
      <c r="A357" t="s">
        <v>36</v>
      </c>
      <c r="B357" t="s">
        <v>530</v>
      </c>
      <c r="C357" t="s">
        <v>25</v>
      </c>
      <c r="D357" t="s">
        <v>198</v>
      </c>
      <c r="E357" t="s">
        <v>34</v>
      </c>
      <c r="F357" t="s">
        <v>28</v>
      </c>
      <c r="G357" t="s">
        <v>313</v>
      </c>
      <c r="H357">
        <v>85410</v>
      </c>
      <c r="K357" s="4"/>
      <c r="L357" s="4"/>
      <c r="M357" s="4"/>
      <c r="N357" s="4"/>
      <c r="O357" s="4"/>
      <c r="P357" s="4">
        <f>Table1[[#This Row],[September Revisions (rollover)]]+Table1[[#This Row],[September Revisions (new appropriations)]]</f>
        <v>0</v>
      </c>
      <c r="Q357" s="4"/>
      <c r="R357" s="4"/>
      <c r="S357" s="4">
        <v>23299.200000000001</v>
      </c>
      <c r="T357" s="4"/>
      <c r="U357" s="4"/>
      <c r="V357" s="4">
        <f t="shared" si="10"/>
        <v>23299.200000000001</v>
      </c>
      <c r="W357" s="4">
        <f t="shared" si="11"/>
        <v>23299.200000000001</v>
      </c>
    </row>
    <row r="358" spans="1:23" ht="14.4" x14ac:dyDescent="0.3">
      <c r="A358" t="s">
        <v>36</v>
      </c>
      <c r="B358" t="s">
        <v>548</v>
      </c>
      <c r="C358" t="s">
        <v>25</v>
      </c>
      <c r="D358" t="s">
        <v>198</v>
      </c>
      <c r="E358" t="s">
        <v>34</v>
      </c>
      <c r="F358" t="s">
        <v>28</v>
      </c>
      <c r="G358" t="s">
        <v>313</v>
      </c>
      <c r="H358">
        <v>85410</v>
      </c>
      <c r="K358" s="4"/>
      <c r="L358" s="4"/>
      <c r="M358" s="4"/>
      <c r="N358" s="4"/>
      <c r="O358" s="4"/>
      <c r="P358" s="4">
        <f>Table1[[#This Row],[September Revisions (rollover)]]+Table1[[#This Row],[September Revisions (new appropriations)]]</f>
        <v>0</v>
      </c>
      <c r="Q358" s="4"/>
      <c r="R358" s="4"/>
      <c r="S358" s="4"/>
      <c r="T358" s="4"/>
      <c r="U358" s="4">
        <v>4154.3999999999996</v>
      </c>
      <c r="V358" s="4">
        <f t="shared" si="10"/>
        <v>4154.3999999999996</v>
      </c>
      <c r="W358" s="4">
        <f t="shared" si="11"/>
        <v>4154.3999999999996</v>
      </c>
    </row>
    <row r="359" spans="1:23" ht="14.4" x14ac:dyDescent="0.3">
      <c r="A359" t="s">
        <v>36</v>
      </c>
      <c r="B359" t="s">
        <v>549</v>
      </c>
      <c r="C359" t="s">
        <v>25</v>
      </c>
      <c r="D359" t="s">
        <v>198</v>
      </c>
      <c r="E359" t="s">
        <v>34</v>
      </c>
      <c r="F359" t="s">
        <v>28</v>
      </c>
      <c r="G359" t="s">
        <v>313</v>
      </c>
      <c r="H359">
        <v>85410</v>
      </c>
      <c r="K359" s="4"/>
      <c r="L359" s="4"/>
      <c r="M359" s="4"/>
      <c r="N359" s="4"/>
      <c r="O359" s="4"/>
      <c r="P359" s="4">
        <f>Table1[[#This Row],[September Revisions (rollover)]]+Table1[[#This Row],[September Revisions (new appropriations)]]</f>
        <v>0</v>
      </c>
      <c r="Q359" s="4"/>
      <c r="R359" s="4"/>
      <c r="S359" s="4"/>
      <c r="T359" s="4"/>
      <c r="U359" s="4">
        <v>3213.6</v>
      </c>
      <c r="V359" s="4">
        <f t="shared" si="10"/>
        <v>3213.6</v>
      </c>
      <c r="W359" s="4">
        <f t="shared" si="11"/>
        <v>3213.6</v>
      </c>
    </row>
    <row r="360" spans="1:23" ht="14.4" x14ac:dyDescent="0.3">
      <c r="A360" t="s">
        <v>36</v>
      </c>
      <c r="B360" t="s">
        <v>386</v>
      </c>
      <c r="C360" t="s">
        <v>25</v>
      </c>
      <c r="D360" t="s">
        <v>198</v>
      </c>
      <c r="E360" t="s">
        <v>34</v>
      </c>
      <c r="F360" t="s">
        <v>28</v>
      </c>
      <c r="G360" t="s">
        <v>313</v>
      </c>
      <c r="H360">
        <v>85410</v>
      </c>
      <c r="K360" s="4"/>
      <c r="L360" s="4"/>
      <c r="M360" s="4"/>
      <c r="N360" s="4"/>
      <c r="O360" s="4"/>
      <c r="P360" s="4">
        <f>Table1[[#This Row],[September Revisions (rollover)]]+Table1[[#This Row],[September Revisions (new appropriations)]]</f>
        <v>0</v>
      </c>
      <c r="Q360" s="4"/>
      <c r="R360" s="4"/>
      <c r="S360" s="4"/>
      <c r="T360" s="4"/>
      <c r="U360" s="4">
        <v>5558.4</v>
      </c>
      <c r="V360" s="4">
        <f t="shared" si="10"/>
        <v>5558.4</v>
      </c>
      <c r="W360" s="4">
        <f t="shared" si="11"/>
        <v>5558.4</v>
      </c>
    </row>
    <row r="361" spans="1:23" ht="14.4" x14ac:dyDescent="0.3">
      <c r="A361" t="s">
        <v>36</v>
      </c>
      <c r="B361" t="s">
        <v>550</v>
      </c>
      <c r="C361" t="s">
        <v>25</v>
      </c>
      <c r="D361" t="s">
        <v>26</v>
      </c>
      <c r="E361" t="s">
        <v>27</v>
      </c>
      <c r="F361" t="s">
        <v>28</v>
      </c>
      <c r="G361" t="s">
        <v>313</v>
      </c>
      <c r="H361">
        <v>85410</v>
      </c>
      <c r="I361" t="s">
        <v>551</v>
      </c>
      <c r="J361">
        <v>0</v>
      </c>
      <c r="K361" s="4">
        <v>76381</v>
      </c>
      <c r="L361" s="4">
        <v>0</v>
      </c>
      <c r="M361" s="4">
        <v>0</v>
      </c>
      <c r="N361" s="4">
        <v>0</v>
      </c>
      <c r="O361" s="4">
        <v>0</v>
      </c>
      <c r="P361" s="4">
        <f>Table1[[#This Row],[September Revisions (rollover)]]+Table1[[#This Row],[September Revisions (new appropriations)]]</f>
        <v>0</v>
      </c>
      <c r="Q361" s="4">
        <v>0</v>
      </c>
      <c r="R361" s="4">
        <v>0</v>
      </c>
      <c r="S361" s="4">
        <v>0</v>
      </c>
      <c r="T361" s="4">
        <v>0</v>
      </c>
      <c r="U361" s="4">
        <v>0</v>
      </c>
      <c r="V361" s="4">
        <f t="shared" si="10"/>
        <v>0</v>
      </c>
      <c r="W361" s="4">
        <f t="shared" si="11"/>
        <v>0</v>
      </c>
    </row>
    <row r="362" spans="1:23" ht="14.4" x14ac:dyDescent="0.3">
      <c r="A362" t="s">
        <v>36</v>
      </c>
      <c r="B362" t="s">
        <v>552</v>
      </c>
      <c r="C362" t="s">
        <v>25</v>
      </c>
      <c r="D362" t="s">
        <v>304</v>
      </c>
      <c r="E362" t="s">
        <v>188</v>
      </c>
      <c r="F362" t="s">
        <v>28</v>
      </c>
      <c r="G362" t="s">
        <v>313</v>
      </c>
      <c r="H362">
        <v>85410</v>
      </c>
      <c r="I362" t="s">
        <v>553</v>
      </c>
      <c r="J362">
        <v>0</v>
      </c>
      <c r="K362" s="4">
        <v>0</v>
      </c>
      <c r="L362" s="4">
        <v>0</v>
      </c>
      <c r="M362" s="4">
        <v>0</v>
      </c>
      <c r="N362" s="4">
        <v>0</v>
      </c>
      <c r="O362" s="4">
        <v>0</v>
      </c>
      <c r="P362" s="4">
        <f>Table1[[#This Row],[September Revisions (rollover)]]+Table1[[#This Row],[September Revisions (new appropriations)]]</f>
        <v>0</v>
      </c>
      <c r="Q362" s="4">
        <v>0</v>
      </c>
      <c r="R362" s="4">
        <v>0</v>
      </c>
      <c r="S362" s="4">
        <v>0</v>
      </c>
      <c r="T362" s="4">
        <v>0</v>
      </c>
      <c r="U362" s="4">
        <v>0</v>
      </c>
      <c r="V362" s="4">
        <f t="shared" si="10"/>
        <v>0</v>
      </c>
      <c r="W362" s="4">
        <f t="shared" si="11"/>
        <v>0</v>
      </c>
    </row>
    <row r="363" spans="1:23" ht="14.4" x14ac:dyDescent="0.3">
      <c r="A363" t="s">
        <v>36</v>
      </c>
      <c r="B363" t="s">
        <v>554</v>
      </c>
      <c r="C363" t="s">
        <v>25</v>
      </c>
      <c r="D363" t="s">
        <v>304</v>
      </c>
      <c r="E363" t="s">
        <v>188</v>
      </c>
      <c r="F363" t="s">
        <v>28</v>
      </c>
      <c r="G363" t="s">
        <v>313</v>
      </c>
      <c r="H363">
        <v>85410</v>
      </c>
      <c r="I363" t="s">
        <v>555</v>
      </c>
      <c r="J363">
        <v>0</v>
      </c>
      <c r="K363" s="4">
        <v>87689</v>
      </c>
      <c r="L363" s="4">
        <v>44971.35</v>
      </c>
      <c r="M363" s="4">
        <v>0</v>
      </c>
      <c r="N363" s="4">
        <v>42718</v>
      </c>
      <c r="O363" s="4">
        <v>0</v>
      </c>
      <c r="P363" s="4">
        <f>Table1[[#This Row],[September Revisions (rollover)]]+Table1[[#This Row],[September Revisions (new appropriations)]]</f>
        <v>42718</v>
      </c>
      <c r="Q363" s="4">
        <v>42718</v>
      </c>
      <c r="R363" s="4">
        <v>0</v>
      </c>
      <c r="S363" s="4"/>
      <c r="T363" s="4"/>
      <c r="U363" s="4"/>
      <c r="V363" s="4">
        <f t="shared" si="10"/>
        <v>0</v>
      </c>
      <c r="W363" s="4">
        <f t="shared" si="11"/>
        <v>42718</v>
      </c>
    </row>
    <row r="364" spans="1:23" ht="14.4" x14ac:dyDescent="0.3">
      <c r="A364" t="s">
        <v>23</v>
      </c>
      <c r="B364" t="s">
        <v>556</v>
      </c>
      <c r="C364" t="s">
        <v>25</v>
      </c>
      <c r="D364" t="s">
        <v>150</v>
      </c>
      <c r="E364" t="s">
        <v>53</v>
      </c>
      <c r="F364" t="s">
        <v>28</v>
      </c>
      <c r="G364" t="s">
        <v>313</v>
      </c>
      <c r="I364" t="s">
        <v>151</v>
      </c>
      <c r="K364" s="4">
        <v>1000000</v>
      </c>
      <c r="L364" s="4">
        <v>1000000</v>
      </c>
      <c r="M364" s="4">
        <v>5000000</v>
      </c>
      <c r="N364" s="4"/>
      <c r="O364" s="4"/>
      <c r="P364" s="4">
        <f>Table1[[#This Row],[September Revisions (rollover)]]+Table1[[#This Row],[September Revisions (new appropriations)]]</f>
        <v>0</v>
      </c>
      <c r="Q364" s="4">
        <v>5000000</v>
      </c>
      <c r="R364" s="4"/>
      <c r="S364" s="4"/>
      <c r="T364" s="4"/>
      <c r="U364" s="4"/>
      <c r="V364" s="4">
        <f t="shared" si="10"/>
        <v>0</v>
      </c>
      <c r="W364" s="4">
        <f t="shared" si="11"/>
        <v>5000000</v>
      </c>
    </row>
    <row r="365" spans="1:23" ht="14.4" x14ac:dyDescent="0.3">
      <c r="A365" t="s">
        <v>23</v>
      </c>
      <c r="B365" t="s">
        <v>557</v>
      </c>
      <c r="C365" t="s">
        <v>25</v>
      </c>
      <c r="D365" t="s">
        <v>26</v>
      </c>
      <c r="E365" t="s">
        <v>27</v>
      </c>
      <c r="F365" t="s">
        <v>28</v>
      </c>
      <c r="G365" t="s">
        <v>313</v>
      </c>
      <c r="I365" t="s">
        <v>30</v>
      </c>
      <c r="K365" s="4">
        <v>500000</v>
      </c>
      <c r="L365" s="4">
        <v>28826</v>
      </c>
      <c r="M365" s="4">
        <v>400000</v>
      </c>
      <c r="N365" s="4">
        <v>71174</v>
      </c>
      <c r="O365" s="4"/>
      <c r="P365" s="4">
        <f>Table1[[#This Row],[September Revisions (rollover)]]+Table1[[#This Row],[September Revisions (new appropriations)]]</f>
        <v>71174</v>
      </c>
      <c r="Q365" s="4">
        <v>171174</v>
      </c>
      <c r="R365" s="4">
        <v>200000</v>
      </c>
      <c r="S365" s="4">
        <v>100000</v>
      </c>
      <c r="T365" s="4"/>
      <c r="U365" s="4"/>
      <c r="V365" s="4">
        <f t="shared" si="10"/>
        <v>100000</v>
      </c>
      <c r="W365" s="4">
        <f t="shared" si="11"/>
        <v>471174</v>
      </c>
    </row>
    <row r="366" spans="1:23" ht="14.4" x14ac:dyDescent="0.3">
      <c r="A366" t="s">
        <v>36</v>
      </c>
      <c r="B366" t="s">
        <v>558</v>
      </c>
      <c r="C366" t="s">
        <v>163</v>
      </c>
      <c r="D366" t="s">
        <v>179</v>
      </c>
      <c r="E366" t="s">
        <v>34</v>
      </c>
      <c r="F366" t="s">
        <v>28</v>
      </c>
      <c r="G366" t="s">
        <v>313</v>
      </c>
      <c r="H366">
        <v>85410</v>
      </c>
      <c r="I366" t="s">
        <v>559</v>
      </c>
      <c r="J366">
        <v>0</v>
      </c>
      <c r="K366" s="4">
        <v>210777</v>
      </c>
      <c r="L366" s="4">
        <v>0</v>
      </c>
      <c r="M366" s="4">
        <v>210777</v>
      </c>
      <c r="N366" s="4">
        <v>0</v>
      </c>
      <c r="O366" s="4">
        <v>0</v>
      </c>
      <c r="P366" s="4">
        <f>Table1[[#This Row],[September Revisions (rollover)]]+Table1[[#This Row],[September Revisions (new appropriations)]]</f>
        <v>0</v>
      </c>
      <c r="Q366" s="4">
        <v>210777</v>
      </c>
      <c r="R366" s="4">
        <v>0</v>
      </c>
      <c r="S366" s="4"/>
      <c r="T366" s="4"/>
      <c r="U366" s="4"/>
      <c r="V366" s="4">
        <f t="shared" si="10"/>
        <v>0</v>
      </c>
      <c r="W366" s="4">
        <f t="shared" si="11"/>
        <v>210777</v>
      </c>
    </row>
    <row r="367" spans="1:23" ht="14.4" x14ac:dyDescent="0.3">
      <c r="A367" t="s">
        <v>36</v>
      </c>
      <c r="B367" t="s">
        <v>560</v>
      </c>
      <c r="C367" t="s">
        <v>163</v>
      </c>
      <c r="D367" t="s">
        <v>46</v>
      </c>
      <c r="E367" t="s">
        <v>47</v>
      </c>
      <c r="F367" t="s">
        <v>28</v>
      </c>
      <c r="G367" t="s">
        <v>313</v>
      </c>
      <c r="H367">
        <v>85410</v>
      </c>
      <c r="I367" t="s">
        <v>561</v>
      </c>
      <c r="J367">
        <v>0</v>
      </c>
      <c r="K367" s="4">
        <v>542816</v>
      </c>
      <c r="L367" s="4">
        <v>1567.55</v>
      </c>
      <c r="M367" s="4">
        <v>541545</v>
      </c>
      <c r="N367" s="4">
        <v>0</v>
      </c>
      <c r="O367" s="4">
        <v>0</v>
      </c>
      <c r="P367" s="4">
        <f>Table1[[#This Row],[September Revisions (rollover)]]+Table1[[#This Row],[September Revisions (new appropriations)]]</f>
        <v>0</v>
      </c>
      <c r="Q367" s="4">
        <v>541545</v>
      </c>
      <c r="R367" s="4">
        <v>5150000</v>
      </c>
      <c r="S367" s="4">
        <v>500000</v>
      </c>
      <c r="T367" s="4">
        <v>500000</v>
      </c>
      <c r="U367" s="4">
        <v>500000</v>
      </c>
      <c r="V367" s="4">
        <f t="shared" si="10"/>
        <v>1500000</v>
      </c>
      <c r="W367" s="4">
        <f t="shared" si="11"/>
        <v>7191545</v>
      </c>
    </row>
    <row r="368" spans="1:23" ht="14.4" x14ac:dyDescent="0.3">
      <c r="A368" t="s">
        <v>36</v>
      </c>
      <c r="B368" t="s">
        <v>562</v>
      </c>
      <c r="C368" t="s">
        <v>163</v>
      </c>
      <c r="D368" t="s">
        <v>284</v>
      </c>
      <c r="E368" t="s">
        <v>34</v>
      </c>
      <c r="F368" t="s">
        <v>28</v>
      </c>
      <c r="G368" t="s">
        <v>313</v>
      </c>
      <c r="H368">
        <v>85410</v>
      </c>
      <c r="I368">
        <v>0</v>
      </c>
      <c r="J368">
        <v>0</v>
      </c>
      <c r="K368" s="4">
        <v>0</v>
      </c>
      <c r="L368" s="4">
        <v>0</v>
      </c>
      <c r="M368" s="4">
        <v>2200000</v>
      </c>
      <c r="N368" s="4">
        <v>0</v>
      </c>
      <c r="O368" s="4">
        <v>0</v>
      </c>
      <c r="P368" s="4">
        <f>Table1[[#This Row],[September Revisions (rollover)]]+Table1[[#This Row],[September Revisions (new appropriations)]]</f>
        <v>0</v>
      </c>
      <c r="Q368" s="4">
        <v>2200000</v>
      </c>
      <c r="R368" s="4">
        <v>0</v>
      </c>
      <c r="S368" s="4">
        <v>1250000</v>
      </c>
      <c r="T368" s="4">
        <v>975000</v>
      </c>
      <c r="U368" s="4">
        <v>1250000</v>
      </c>
      <c r="V368" s="4">
        <f t="shared" si="10"/>
        <v>3475000</v>
      </c>
      <c r="W368" s="4">
        <f t="shared" si="11"/>
        <v>5675000</v>
      </c>
    </row>
    <row r="369" spans="1:23" ht="14.4" x14ac:dyDescent="0.3">
      <c r="A369" t="s">
        <v>36</v>
      </c>
      <c r="B369" t="s">
        <v>563</v>
      </c>
      <c r="C369" t="s">
        <v>163</v>
      </c>
      <c r="D369" t="s">
        <v>26</v>
      </c>
      <c r="E369" t="s">
        <v>27</v>
      </c>
      <c r="F369" t="s">
        <v>28</v>
      </c>
      <c r="G369" t="s">
        <v>313</v>
      </c>
      <c r="H369">
        <v>85410</v>
      </c>
      <c r="I369">
        <v>0</v>
      </c>
      <c r="J369">
        <v>0</v>
      </c>
      <c r="K369" s="4">
        <v>0</v>
      </c>
      <c r="L369" s="4">
        <v>0</v>
      </c>
      <c r="M369" s="4">
        <v>2086000</v>
      </c>
      <c r="N369" s="4">
        <v>0</v>
      </c>
      <c r="O369" s="4">
        <v>0</v>
      </c>
      <c r="P369" s="4">
        <f>Table1[[#This Row],[September Revisions (rollover)]]+Table1[[#This Row],[September Revisions (new appropriations)]]</f>
        <v>0</v>
      </c>
      <c r="Q369" s="4">
        <v>2086000</v>
      </c>
      <c r="R369" s="4">
        <v>0</v>
      </c>
      <c r="S369" s="4">
        <v>1250000</v>
      </c>
      <c r="T369" s="4">
        <v>975000</v>
      </c>
      <c r="U369" s="4">
        <v>1250000</v>
      </c>
      <c r="V369" s="4">
        <f t="shared" si="10"/>
        <v>3475000</v>
      </c>
      <c r="W369" s="4">
        <f t="shared" si="11"/>
        <v>5561000</v>
      </c>
    </row>
    <row r="370" spans="1:23" ht="14.4" x14ac:dyDescent="0.3">
      <c r="A370" t="s">
        <v>36</v>
      </c>
      <c r="B370" t="s">
        <v>564</v>
      </c>
      <c r="C370" t="s">
        <v>163</v>
      </c>
      <c r="D370" t="s">
        <v>46</v>
      </c>
      <c r="E370" t="s">
        <v>47</v>
      </c>
      <c r="F370" t="s">
        <v>28</v>
      </c>
      <c r="G370" t="s">
        <v>313</v>
      </c>
      <c r="H370">
        <v>85410</v>
      </c>
      <c r="I370">
        <v>0</v>
      </c>
      <c r="J370">
        <v>0</v>
      </c>
      <c r="K370" s="4">
        <v>0</v>
      </c>
      <c r="L370" s="4">
        <v>0</v>
      </c>
      <c r="M370" s="4">
        <v>1886000</v>
      </c>
      <c r="N370" s="4">
        <v>0</v>
      </c>
      <c r="O370" s="4">
        <v>0</v>
      </c>
      <c r="P370" s="4">
        <f>Table1[[#This Row],[September Revisions (rollover)]]+Table1[[#This Row],[September Revisions (new appropriations)]]</f>
        <v>0</v>
      </c>
      <c r="Q370" s="4">
        <v>1886000</v>
      </c>
      <c r="R370" s="4">
        <v>0</v>
      </c>
      <c r="S370" s="4">
        <v>975000</v>
      </c>
      <c r="T370" s="4">
        <v>980000</v>
      </c>
      <c r="U370" s="4">
        <v>1150000</v>
      </c>
      <c r="V370" s="4">
        <f t="shared" si="10"/>
        <v>3105000</v>
      </c>
      <c r="W370" s="4">
        <f t="shared" si="11"/>
        <v>4991000</v>
      </c>
    </row>
    <row r="371" spans="1:23" ht="14.4" x14ac:dyDescent="0.3">
      <c r="A371" t="s">
        <v>36</v>
      </c>
      <c r="B371" t="s">
        <v>565</v>
      </c>
      <c r="C371" t="s">
        <v>163</v>
      </c>
      <c r="D371" t="s">
        <v>46</v>
      </c>
      <c r="E371" t="s">
        <v>47</v>
      </c>
      <c r="F371" t="s">
        <v>28</v>
      </c>
      <c r="G371" t="s">
        <v>313</v>
      </c>
      <c r="H371">
        <v>85410</v>
      </c>
      <c r="I371" t="s">
        <v>566</v>
      </c>
      <c r="J371">
        <v>0</v>
      </c>
      <c r="K371" s="4">
        <v>61500</v>
      </c>
      <c r="L371" s="4">
        <v>33539</v>
      </c>
      <c r="M371" s="4">
        <v>50000</v>
      </c>
      <c r="N371" s="4">
        <v>2961</v>
      </c>
      <c r="O371" s="4">
        <v>0</v>
      </c>
      <c r="P371" s="4">
        <f>Table1[[#This Row],[September Revisions (rollover)]]+Table1[[#This Row],[September Revisions (new appropriations)]]</f>
        <v>2961</v>
      </c>
      <c r="Q371" s="4">
        <v>52961</v>
      </c>
      <c r="R371" s="4">
        <v>50000</v>
      </c>
      <c r="S371" s="4">
        <v>50000</v>
      </c>
      <c r="T371" s="4">
        <v>50000</v>
      </c>
      <c r="U371" s="4">
        <v>50000</v>
      </c>
      <c r="V371" s="4">
        <f t="shared" si="10"/>
        <v>150000</v>
      </c>
      <c r="W371" s="4">
        <f t="shared" si="11"/>
        <v>252961</v>
      </c>
    </row>
    <row r="372" spans="1:23" ht="14.4" x14ac:dyDescent="0.3">
      <c r="A372" t="s">
        <v>36</v>
      </c>
      <c r="B372" t="s">
        <v>567</v>
      </c>
      <c r="C372" t="s">
        <v>71</v>
      </c>
      <c r="D372" t="s">
        <v>187</v>
      </c>
      <c r="E372" t="s">
        <v>188</v>
      </c>
      <c r="F372" t="s">
        <v>28</v>
      </c>
      <c r="G372" t="s">
        <v>313</v>
      </c>
      <c r="H372">
        <v>85170</v>
      </c>
      <c r="I372" t="s">
        <v>568</v>
      </c>
      <c r="J372">
        <v>0</v>
      </c>
      <c r="K372" s="4">
        <v>8140945</v>
      </c>
      <c r="L372" s="4">
        <v>1953023.64</v>
      </c>
      <c r="M372" s="4">
        <v>11722032</v>
      </c>
      <c r="N372" s="4">
        <v>546976</v>
      </c>
      <c r="O372" s="4">
        <v>0</v>
      </c>
      <c r="P372" s="4">
        <f>Table1[[#This Row],[September Revisions (rollover)]]+Table1[[#This Row],[September Revisions (new appropriations)]]</f>
        <v>546976</v>
      </c>
      <c r="Q372" s="4">
        <v>12269008</v>
      </c>
      <c r="R372" s="4">
        <v>0</v>
      </c>
      <c r="S372" s="4"/>
      <c r="T372" s="4"/>
      <c r="U372" s="4"/>
      <c r="V372" s="4">
        <f t="shared" si="10"/>
        <v>0</v>
      </c>
      <c r="W372" s="4">
        <f t="shared" si="11"/>
        <v>12269008</v>
      </c>
    </row>
    <row r="373" spans="1:23" ht="14.4" x14ac:dyDescent="0.3">
      <c r="A373" t="s">
        <v>36</v>
      </c>
      <c r="B373" t="s">
        <v>569</v>
      </c>
      <c r="C373" t="s">
        <v>71</v>
      </c>
      <c r="D373" t="s">
        <v>570</v>
      </c>
      <c r="E373" t="s">
        <v>34</v>
      </c>
      <c r="F373" t="s">
        <v>28</v>
      </c>
      <c r="G373" t="s">
        <v>313</v>
      </c>
      <c r="H373">
        <v>85410</v>
      </c>
      <c r="I373" t="s">
        <v>571</v>
      </c>
      <c r="J373">
        <v>0</v>
      </c>
      <c r="K373" s="4">
        <v>170000</v>
      </c>
      <c r="L373" s="4">
        <v>0</v>
      </c>
      <c r="M373" s="4">
        <v>170000</v>
      </c>
      <c r="N373" s="4">
        <v>0</v>
      </c>
      <c r="O373" s="4">
        <v>0</v>
      </c>
      <c r="P373" s="4">
        <f>Table1[[#This Row],[September Revisions (rollover)]]+Table1[[#This Row],[September Revisions (new appropriations)]]</f>
        <v>0</v>
      </c>
      <c r="Q373" s="4">
        <v>170000</v>
      </c>
      <c r="R373" s="4">
        <v>0</v>
      </c>
      <c r="S373" s="4"/>
      <c r="T373" s="4"/>
      <c r="U373" s="4"/>
      <c r="V373" s="4">
        <f t="shared" si="10"/>
        <v>0</v>
      </c>
      <c r="W373" s="4">
        <f t="shared" si="11"/>
        <v>170000</v>
      </c>
    </row>
    <row r="374" spans="1:23" ht="14.4" x14ac:dyDescent="0.3">
      <c r="A374" t="s">
        <v>36</v>
      </c>
      <c r="B374" t="s">
        <v>181</v>
      </c>
      <c r="C374" t="s">
        <v>71</v>
      </c>
      <c r="D374" t="s">
        <v>83</v>
      </c>
      <c r="E374" t="s">
        <v>27</v>
      </c>
      <c r="F374" t="s">
        <v>28</v>
      </c>
      <c r="G374" t="s">
        <v>313</v>
      </c>
      <c r="H374">
        <v>85410</v>
      </c>
      <c r="I374" t="s">
        <v>182</v>
      </c>
      <c r="J374">
        <v>0</v>
      </c>
      <c r="K374" s="4">
        <v>166461</v>
      </c>
      <c r="L374" s="4">
        <v>148317.82</v>
      </c>
      <c r="M374" s="4">
        <v>20925</v>
      </c>
      <c r="N374" s="4">
        <v>-2782</v>
      </c>
      <c r="O374" s="4">
        <v>0</v>
      </c>
      <c r="P374" s="4">
        <f>Table1[[#This Row],[September Revisions (rollover)]]+Table1[[#This Row],[September Revisions (new appropriations)]]</f>
        <v>-2782</v>
      </c>
      <c r="Q374" s="4">
        <v>18143</v>
      </c>
      <c r="R374" s="4">
        <v>0</v>
      </c>
      <c r="S374" s="4"/>
      <c r="T374" s="4"/>
      <c r="U374" s="4"/>
      <c r="V374" s="4">
        <f t="shared" si="10"/>
        <v>0</v>
      </c>
      <c r="W374" s="4">
        <f t="shared" si="11"/>
        <v>18143</v>
      </c>
    </row>
    <row r="375" spans="1:23" ht="14.4" x14ac:dyDescent="0.3">
      <c r="A375" t="s">
        <v>36</v>
      </c>
      <c r="B375" t="s">
        <v>572</v>
      </c>
      <c r="C375" t="s">
        <v>71</v>
      </c>
      <c r="D375" t="s">
        <v>573</v>
      </c>
      <c r="E375" t="s">
        <v>95</v>
      </c>
      <c r="F375" t="s">
        <v>28</v>
      </c>
      <c r="G375" t="s">
        <v>313</v>
      </c>
      <c r="H375">
        <v>85410</v>
      </c>
      <c r="I375" t="s">
        <v>574</v>
      </c>
      <c r="J375">
        <v>0</v>
      </c>
      <c r="K375" s="3">
        <v>50000</v>
      </c>
      <c r="L375" s="3">
        <v>0</v>
      </c>
      <c r="M375" s="3">
        <v>5000</v>
      </c>
      <c r="N375" s="3">
        <v>45000</v>
      </c>
      <c r="O375" s="3">
        <v>0</v>
      </c>
      <c r="P375" s="3">
        <f>Table1[[#This Row],[September Revisions (rollover)]]+Table1[[#This Row],[September Revisions (new appropriations)]]</f>
        <v>45000</v>
      </c>
      <c r="Q375" s="3">
        <v>50000</v>
      </c>
      <c r="R375" s="3">
        <v>0</v>
      </c>
      <c r="S375" s="3"/>
      <c r="T375" s="3"/>
      <c r="U375" s="3"/>
      <c r="V375" s="3">
        <f t="shared" si="10"/>
        <v>0</v>
      </c>
      <c r="W375" s="3">
        <f t="shared" si="11"/>
        <v>50000</v>
      </c>
    </row>
    <row r="376" spans="1:23" ht="14.4" x14ac:dyDescent="0.3">
      <c r="A376" t="s">
        <v>36</v>
      </c>
      <c r="B376" t="s">
        <v>575</v>
      </c>
      <c r="C376" t="s">
        <v>71</v>
      </c>
      <c r="D376" t="s">
        <v>179</v>
      </c>
      <c r="E376" t="s">
        <v>34</v>
      </c>
      <c r="F376" t="s">
        <v>28</v>
      </c>
      <c r="G376" t="s">
        <v>313</v>
      </c>
      <c r="H376">
        <v>85410</v>
      </c>
      <c r="I376" t="s">
        <v>576</v>
      </c>
      <c r="J376">
        <v>0</v>
      </c>
      <c r="K376" s="4">
        <v>17026</v>
      </c>
      <c r="L376" s="4">
        <v>0</v>
      </c>
      <c r="M376" s="4">
        <v>17026</v>
      </c>
      <c r="N376" s="4">
        <v>0</v>
      </c>
      <c r="O376" s="4">
        <v>0</v>
      </c>
      <c r="P376" s="4">
        <f>Table1[[#This Row],[September Revisions (rollover)]]+Table1[[#This Row],[September Revisions (new appropriations)]]</f>
        <v>0</v>
      </c>
      <c r="Q376" s="4">
        <v>17026</v>
      </c>
      <c r="R376" s="4">
        <v>0</v>
      </c>
      <c r="S376" s="4"/>
      <c r="T376" s="4"/>
      <c r="U376" s="4"/>
      <c r="V376" s="4">
        <f t="shared" si="10"/>
        <v>0</v>
      </c>
      <c r="W376" s="4">
        <f t="shared" si="11"/>
        <v>17026</v>
      </c>
    </row>
    <row r="377" spans="1:23" ht="14.4" x14ac:dyDescent="0.3">
      <c r="A377" t="s">
        <v>36</v>
      </c>
      <c r="B377" t="s">
        <v>577</v>
      </c>
      <c r="C377" t="s">
        <v>71</v>
      </c>
      <c r="D377" t="s">
        <v>26</v>
      </c>
      <c r="E377" t="s">
        <v>27</v>
      </c>
      <c r="F377" t="s">
        <v>28</v>
      </c>
      <c r="G377" t="s">
        <v>313</v>
      </c>
      <c r="H377">
        <v>85410</v>
      </c>
      <c r="I377" t="s">
        <v>578</v>
      </c>
      <c r="J377">
        <v>0</v>
      </c>
      <c r="K377" s="4">
        <v>347713</v>
      </c>
      <c r="L377" s="4">
        <v>6487.92</v>
      </c>
      <c r="M377" s="4">
        <v>341565</v>
      </c>
      <c r="N377" s="4">
        <v>-340</v>
      </c>
      <c r="O377" s="4">
        <v>0</v>
      </c>
      <c r="P377" s="4">
        <f>Table1[[#This Row],[September Revisions (rollover)]]+Table1[[#This Row],[September Revisions (new appropriations)]]</f>
        <v>-340</v>
      </c>
      <c r="Q377" s="4">
        <v>341225</v>
      </c>
      <c r="R377" s="4">
        <v>0</v>
      </c>
      <c r="S377" s="4"/>
      <c r="T377" s="4"/>
      <c r="U377" s="4"/>
      <c r="V377" s="4">
        <f t="shared" si="10"/>
        <v>0</v>
      </c>
      <c r="W377" s="4">
        <f t="shared" si="11"/>
        <v>341225</v>
      </c>
    </row>
    <row r="378" spans="1:23" ht="14.4" x14ac:dyDescent="0.3">
      <c r="A378" t="s">
        <v>36</v>
      </c>
      <c r="B378" t="s">
        <v>579</v>
      </c>
      <c r="C378" t="s">
        <v>71</v>
      </c>
      <c r="D378" t="s">
        <v>26</v>
      </c>
      <c r="E378" t="s">
        <v>27</v>
      </c>
      <c r="F378" t="s">
        <v>28</v>
      </c>
      <c r="G378" t="s">
        <v>313</v>
      </c>
      <c r="H378">
        <v>85410</v>
      </c>
      <c r="I378" t="s">
        <v>580</v>
      </c>
      <c r="J378">
        <v>0</v>
      </c>
      <c r="K378" s="4">
        <v>79275</v>
      </c>
      <c r="L378" s="4">
        <v>8201.58</v>
      </c>
      <c r="M378" s="4">
        <v>19275</v>
      </c>
      <c r="N378" s="4">
        <v>51798</v>
      </c>
      <c r="O378" s="4">
        <v>0</v>
      </c>
      <c r="P378" s="4">
        <f>Table1[[#This Row],[September Revisions (rollover)]]+Table1[[#This Row],[September Revisions (new appropriations)]]</f>
        <v>51798</v>
      </c>
      <c r="Q378" s="4">
        <v>71073</v>
      </c>
      <c r="R378" s="4">
        <v>0</v>
      </c>
      <c r="S378" s="4"/>
      <c r="T378" s="4"/>
      <c r="U378" s="4"/>
      <c r="V378" s="4">
        <f t="shared" si="10"/>
        <v>0</v>
      </c>
      <c r="W378" s="4">
        <f t="shared" si="11"/>
        <v>71073</v>
      </c>
    </row>
    <row r="379" spans="1:23" ht="14.4" x14ac:dyDescent="0.3">
      <c r="A379" t="s">
        <v>36</v>
      </c>
      <c r="B379" t="s">
        <v>581</v>
      </c>
      <c r="C379" t="s">
        <v>71</v>
      </c>
      <c r="D379" t="s">
        <v>345</v>
      </c>
      <c r="E379" t="s">
        <v>53</v>
      </c>
      <c r="F379" t="s">
        <v>28</v>
      </c>
      <c r="G379" t="s">
        <v>313</v>
      </c>
      <c r="H379">
        <v>85410</v>
      </c>
      <c r="K379" s="4"/>
      <c r="L379" s="4"/>
      <c r="M379" s="4"/>
      <c r="N379" s="4"/>
      <c r="O379" s="4"/>
      <c r="P379" s="4">
        <f>Table1[[#This Row],[September Revisions (rollover)]]+Table1[[#This Row],[September Revisions (new appropriations)]]</f>
        <v>0</v>
      </c>
      <c r="Q379" s="4"/>
      <c r="R379" s="4"/>
      <c r="S379" s="4">
        <v>26107.200000000001</v>
      </c>
      <c r="T379" s="4"/>
      <c r="U379" s="4"/>
      <c r="V379" s="4">
        <f t="shared" si="10"/>
        <v>26107.200000000001</v>
      </c>
      <c r="W379" s="4">
        <f t="shared" si="11"/>
        <v>26107.200000000001</v>
      </c>
    </row>
    <row r="380" spans="1:23" ht="14.4" x14ac:dyDescent="0.3">
      <c r="A380" t="s">
        <v>36</v>
      </c>
      <c r="B380" t="s">
        <v>582</v>
      </c>
      <c r="C380" t="s">
        <v>71</v>
      </c>
      <c r="D380" t="s">
        <v>345</v>
      </c>
      <c r="E380" t="s">
        <v>53</v>
      </c>
      <c r="F380" t="s">
        <v>28</v>
      </c>
      <c r="G380" t="s">
        <v>313</v>
      </c>
      <c r="H380">
        <v>85410</v>
      </c>
      <c r="K380" s="4"/>
      <c r="L380" s="4"/>
      <c r="M380" s="4"/>
      <c r="N380" s="4"/>
      <c r="O380" s="4"/>
      <c r="P380" s="4">
        <f>Table1[[#This Row],[September Revisions (rollover)]]+Table1[[#This Row],[September Revisions (new appropriations)]]</f>
        <v>0</v>
      </c>
      <c r="Q380" s="4"/>
      <c r="R380" s="4"/>
      <c r="S380" s="4">
        <v>26107.200000000001</v>
      </c>
      <c r="T380" s="4"/>
      <c r="U380" s="4"/>
      <c r="V380" s="4">
        <f t="shared" si="10"/>
        <v>26107.200000000001</v>
      </c>
      <c r="W380" s="4">
        <f t="shared" si="11"/>
        <v>26107.200000000001</v>
      </c>
    </row>
    <row r="381" spans="1:23" ht="14.4" x14ac:dyDescent="0.3">
      <c r="A381" t="s">
        <v>36</v>
      </c>
      <c r="B381" t="s">
        <v>583</v>
      </c>
      <c r="C381" t="s">
        <v>71</v>
      </c>
      <c r="D381" t="s">
        <v>63</v>
      </c>
      <c r="E381" t="s">
        <v>34</v>
      </c>
      <c r="F381" t="s">
        <v>28</v>
      </c>
      <c r="G381" t="s">
        <v>313</v>
      </c>
      <c r="H381">
        <v>85120</v>
      </c>
      <c r="I381" t="s">
        <v>584</v>
      </c>
      <c r="J381">
        <v>0</v>
      </c>
      <c r="K381" s="4">
        <v>6603044</v>
      </c>
      <c r="L381" s="4">
        <v>603109.31000000006</v>
      </c>
      <c r="M381" s="4">
        <v>5811589</v>
      </c>
      <c r="N381" s="4">
        <v>188346</v>
      </c>
      <c r="O381" s="4">
        <v>0</v>
      </c>
      <c r="P381" s="4">
        <f>Table1[[#This Row],[September Revisions (rollover)]]+Table1[[#This Row],[September Revisions (new appropriations)]]</f>
        <v>188346</v>
      </c>
      <c r="Q381" s="4">
        <v>5999935</v>
      </c>
      <c r="R381" s="4">
        <v>0</v>
      </c>
      <c r="S381" s="4"/>
      <c r="T381" s="4"/>
      <c r="U381" s="4"/>
      <c r="V381" s="4">
        <f t="shared" si="10"/>
        <v>0</v>
      </c>
      <c r="W381" s="4">
        <f t="shared" si="11"/>
        <v>5999935</v>
      </c>
    </row>
    <row r="382" spans="1:23" ht="14.4" x14ac:dyDescent="0.3">
      <c r="A382" t="s">
        <v>36</v>
      </c>
      <c r="B382" t="s">
        <v>472</v>
      </c>
      <c r="C382" t="s">
        <v>71</v>
      </c>
      <c r="D382" t="s">
        <v>384</v>
      </c>
      <c r="E382" t="s">
        <v>34</v>
      </c>
      <c r="F382" t="s">
        <v>28</v>
      </c>
      <c r="G382" t="s">
        <v>313</v>
      </c>
      <c r="H382">
        <v>85170</v>
      </c>
      <c r="I382" t="s">
        <v>473</v>
      </c>
      <c r="J382">
        <v>0</v>
      </c>
      <c r="K382" s="4">
        <v>699569</v>
      </c>
      <c r="L382" s="4">
        <v>1200699.77</v>
      </c>
      <c r="M382" s="4">
        <v>0</v>
      </c>
      <c r="N382" s="4">
        <v>-501131</v>
      </c>
      <c r="O382" s="4">
        <v>600000</v>
      </c>
      <c r="P382" s="4">
        <f>Table1[[#This Row],[September Revisions (rollover)]]+Table1[[#This Row],[September Revisions (new appropriations)]]</f>
        <v>98869</v>
      </c>
      <c r="Q382" s="4">
        <v>98869</v>
      </c>
      <c r="R382" s="4">
        <v>0</v>
      </c>
      <c r="S382" s="4"/>
      <c r="T382" s="4"/>
      <c r="U382" s="4"/>
      <c r="V382" s="4">
        <f t="shared" si="10"/>
        <v>0</v>
      </c>
      <c r="W382" s="4">
        <f t="shared" si="11"/>
        <v>98869</v>
      </c>
    </row>
    <row r="383" spans="1:23" ht="14.4" x14ac:dyDescent="0.3">
      <c r="A383" t="s">
        <v>36</v>
      </c>
      <c r="B383" t="s">
        <v>585</v>
      </c>
      <c r="C383" t="s">
        <v>71</v>
      </c>
      <c r="D383" t="s">
        <v>46</v>
      </c>
      <c r="F383" t="s">
        <v>28</v>
      </c>
      <c r="G383" t="s">
        <v>313</v>
      </c>
      <c r="H383">
        <v>85170</v>
      </c>
      <c r="I383">
        <v>0</v>
      </c>
      <c r="J383">
        <v>0</v>
      </c>
      <c r="K383" s="4">
        <v>300000</v>
      </c>
      <c r="L383" s="4">
        <v>0</v>
      </c>
      <c r="M383" s="4">
        <v>500000</v>
      </c>
      <c r="N383" s="4">
        <v>0</v>
      </c>
      <c r="O383" s="4">
        <v>-192000</v>
      </c>
      <c r="P383" s="4">
        <f>Table1[[#This Row],[September Revisions (rollover)]]+Table1[[#This Row],[September Revisions (new appropriations)]]</f>
        <v>-192000</v>
      </c>
      <c r="Q383" s="4">
        <v>308000</v>
      </c>
      <c r="R383" s="4">
        <v>500000</v>
      </c>
      <c r="S383" s="4">
        <v>500000</v>
      </c>
      <c r="T383" s="4">
        <v>500000</v>
      </c>
      <c r="U383" s="4">
        <v>500000</v>
      </c>
      <c r="V383" s="4">
        <f t="shared" si="10"/>
        <v>1500000</v>
      </c>
      <c r="W383" s="4">
        <f t="shared" si="11"/>
        <v>2308000</v>
      </c>
    </row>
    <row r="384" spans="1:23" ht="14.4" x14ac:dyDescent="0.3">
      <c r="A384" t="s">
        <v>36</v>
      </c>
      <c r="B384" t="s">
        <v>193</v>
      </c>
      <c r="C384" t="s">
        <v>71</v>
      </c>
      <c r="D384" t="s">
        <v>39</v>
      </c>
      <c r="E384" t="s">
        <v>34</v>
      </c>
      <c r="F384" t="s">
        <v>28</v>
      </c>
      <c r="G384" t="s">
        <v>313</v>
      </c>
      <c r="H384">
        <v>85410</v>
      </c>
      <c r="I384" t="s">
        <v>194</v>
      </c>
      <c r="J384">
        <v>0</v>
      </c>
      <c r="K384" s="4">
        <v>150000</v>
      </c>
      <c r="L384" s="4">
        <v>1796.1200000000001</v>
      </c>
      <c r="M384" s="4">
        <v>147000</v>
      </c>
      <c r="N384" s="4">
        <v>1204</v>
      </c>
      <c r="O384" s="4">
        <v>0</v>
      </c>
      <c r="P384" s="4">
        <f>Table1[[#This Row],[September Revisions (rollover)]]+Table1[[#This Row],[September Revisions (new appropriations)]]</f>
        <v>1204</v>
      </c>
      <c r="Q384" s="4">
        <v>148204</v>
      </c>
      <c r="R384" s="4">
        <v>0</v>
      </c>
      <c r="S384" s="4"/>
      <c r="T384" s="4"/>
      <c r="U384" s="4"/>
      <c r="V384" s="4">
        <f t="shared" si="10"/>
        <v>0</v>
      </c>
      <c r="W384" s="4">
        <f t="shared" si="11"/>
        <v>148204</v>
      </c>
    </row>
    <row r="385" spans="1:23" ht="14.4" x14ac:dyDescent="0.3">
      <c r="A385" t="s">
        <v>36</v>
      </c>
      <c r="B385" t="s">
        <v>195</v>
      </c>
      <c r="C385" t="s">
        <v>71</v>
      </c>
      <c r="D385" t="s">
        <v>39</v>
      </c>
      <c r="E385" t="s">
        <v>34</v>
      </c>
      <c r="F385" t="s">
        <v>28</v>
      </c>
      <c r="G385" t="s">
        <v>313</v>
      </c>
      <c r="H385">
        <v>85410</v>
      </c>
      <c r="I385" t="s">
        <v>196</v>
      </c>
      <c r="J385">
        <v>0</v>
      </c>
      <c r="K385" s="4">
        <v>300000</v>
      </c>
      <c r="L385" s="4">
        <v>4087.1600000000003</v>
      </c>
      <c r="M385" s="4">
        <v>293000</v>
      </c>
      <c r="N385" s="4">
        <v>2913</v>
      </c>
      <c r="O385" s="4">
        <v>0</v>
      </c>
      <c r="P385" s="4">
        <f>Table1[[#This Row],[September Revisions (rollover)]]+Table1[[#This Row],[September Revisions (new appropriations)]]</f>
        <v>2913</v>
      </c>
      <c r="Q385" s="4">
        <v>295913</v>
      </c>
      <c r="R385" s="4">
        <v>0</v>
      </c>
      <c r="S385" s="4"/>
      <c r="T385" s="4"/>
      <c r="U385" s="4"/>
      <c r="V385" s="4">
        <f t="shared" si="10"/>
        <v>0</v>
      </c>
      <c r="W385" s="4">
        <f t="shared" si="11"/>
        <v>295913</v>
      </c>
    </row>
    <row r="386" spans="1:23" ht="14.4" x14ac:dyDescent="0.3">
      <c r="A386" t="s">
        <v>36</v>
      </c>
      <c r="B386" t="s">
        <v>586</v>
      </c>
      <c r="C386" t="s">
        <v>71</v>
      </c>
      <c r="D386" t="s">
        <v>39</v>
      </c>
      <c r="E386" t="s">
        <v>34</v>
      </c>
      <c r="F386" t="s">
        <v>28</v>
      </c>
      <c r="G386" t="s">
        <v>313</v>
      </c>
      <c r="H386">
        <v>85410</v>
      </c>
      <c r="I386" t="s">
        <v>587</v>
      </c>
      <c r="J386">
        <v>0</v>
      </c>
      <c r="K386" s="4">
        <v>93281</v>
      </c>
      <c r="L386" s="4">
        <v>0</v>
      </c>
      <c r="M386" s="4">
        <v>93281</v>
      </c>
      <c r="N386" s="4">
        <v>0</v>
      </c>
      <c r="O386" s="4">
        <v>0</v>
      </c>
      <c r="P386" s="4">
        <f>Table1[[#This Row],[September Revisions (rollover)]]+Table1[[#This Row],[September Revisions (new appropriations)]]</f>
        <v>0</v>
      </c>
      <c r="Q386" s="4">
        <v>93281</v>
      </c>
      <c r="R386" s="4">
        <v>0</v>
      </c>
      <c r="S386" s="4"/>
      <c r="T386" s="4"/>
      <c r="U386" s="4"/>
      <c r="V386" s="4">
        <f t="shared" ref="V386:V449" si="12">SUM(S386:U386)</f>
        <v>0</v>
      </c>
      <c r="W386" s="4">
        <f t="shared" ref="W386:W449" si="13">SUM(Q386:U386)</f>
        <v>93281</v>
      </c>
    </row>
    <row r="387" spans="1:23" ht="14.4" x14ac:dyDescent="0.3">
      <c r="A387" t="s">
        <v>36</v>
      </c>
      <c r="B387" t="s">
        <v>588</v>
      </c>
      <c r="C387" t="s">
        <v>71</v>
      </c>
      <c r="D387" t="s">
        <v>450</v>
      </c>
      <c r="E387" t="s">
        <v>34</v>
      </c>
      <c r="F387" t="s">
        <v>28</v>
      </c>
      <c r="G387" t="s">
        <v>313</v>
      </c>
      <c r="H387">
        <v>85410</v>
      </c>
      <c r="I387" t="s">
        <v>589</v>
      </c>
      <c r="J387">
        <v>0</v>
      </c>
      <c r="K387" s="4">
        <v>145930</v>
      </c>
      <c r="L387" s="4">
        <v>0</v>
      </c>
      <c r="M387" s="4">
        <v>0</v>
      </c>
      <c r="N387" s="4">
        <v>0</v>
      </c>
      <c r="O387" s="4">
        <v>0</v>
      </c>
      <c r="P387" s="4">
        <f>Table1[[#This Row],[September Revisions (rollover)]]+Table1[[#This Row],[September Revisions (new appropriations)]]</f>
        <v>0</v>
      </c>
      <c r="Q387" s="4">
        <v>0</v>
      </c>
      <c r="R387" s="4">
        <v>0</v>
      </c>
      <c r="S387" s="4">
        <v>0</v>
      </c>
      <c r="T387" s="4">
        <v>0</v>
      </c>
      <c r="U387" s="4">
        <v>0</v>
      </c>
      <c r="V387" s="4">
        <f t="shared" si="12"/>
        <v>0</v>
      </c>
      <c r="W387" s="4">
        <f t="shared" si="13"/>
        <v>0</v>
      </c>
    </row>
    <row r="388" spans="1:23" ht="14.4" x14ac:dyDescent="0.3">
      <c r="A388" t="s">
        <v>36</v>
      </c>
      <c r="B388" t="s">
        <v>590</v>
      </c>
      <c r="C388" t="s">
        <v>71</v>
      </c>
      <c r="D388" t="s">
        <v>150</v>
      </c>
      <c r="E388" t="s">
        <v>53</v>
      </c>
      <c r="F388" t="s">
        <v>28</v>
      </c>
      <c r="G388" t="s">
        <v>313</v>
      </c>
      <c r="H388">
        <v>85410</v>
      </c>
      <c r="I388" t="s">
        <v>591</v>
      </c>
      <c r="J388">
        <v>0</v>
      </c>
      <c r="K388" s="4">
        <v>100617</v>
      </c>
      <c r="L388" s="4">
        <v>406.5</v>
      </c>
      <c r="M388" s="4">
        <v>0</v>
      </c>
      <c r="N388" s="4">
        <v>0</v>
      </c>
      <c r="O388" s="4">
        <v>0</v>
      </c>
      <c r="P388" s="4">
        <f>Table1[[#This Row],[September Revisions (rollover)]]+Table1[[#This Row],[September Revisions (new appropriations)]]</f>
        <v>0</v>
      </c>
      <c r="Q388" s="4">
        <v>0</v>
      </c>
      <c r="R388" s="4">
        <v>0</v>
      </c>
      <c r="S388" s="4">
        <v>0</v>
      </c>
      <c r="T388" s="4">
        <v>0</v>
      </c>
      <c r="U388" s="4">
        <v>0</v>
      </c>
      <c r="V388" s="4">
        <f t="shared" si="12"/>
        <v>0</v>
      </c>
      <c r="W388" s="4">
        <f t="shared" si="13"/>
        <v>0</v>
      </c>
    </row>
    <row r="389" spans="1:23" ht="14.4" x14ac:dyDescent="0.3">
      <c r="A389" t="s">
        <v>36</v>
      </c>
      <c r="B389" t="s">
        <v>592</v>
      </c>
      <c r="C389" t="s">
        <v>71</v>
      </c>
      <c r="D389" t="s">
        <v>150</v>
      </c>
      <c r="E389" t="s">
        <v>53</v>
      </c>
      <c r="F389" t="s">
        <v>28</v>
      </c>
      <c r="G389" t="s">
        <v>313</v>
      </c>
      <c r="H389">
        <v>85410</v>
      </c>
      <c r="I389" t="s">
        <v>593</v>
      </c>
      <c r="J389">
        <v>0</v>
      </c>
      <c r="K389" s="4">
        <v>226787</v>
      </c>
      <c r="L389" s="4">
        <v>2032.5</v>
      </c>
      <c r="M389" s="4">
        <v>0</v>
      </c>
      <c r="N389" s="4">
        <v>0</v>
      </c>
      <c r="O389" s="4">
        <v>0</v>
      </c>
      <c r="P389" s="4">
        <f>Table1[[#This Row],[September Revisions (rollover)]]+Table1[[#This Row],[September Revisions (new appropriations)]]</f>
        <v>0</v>
      </c>
      <c r="Q389" s="4">
        <v>0</v>
      </c>
      <c r="R389" s="4">
        <v>0</v>
      </c>
      <c r="S389" s="4">
        <v>0</v>
      </c>
      <c r="T389" s="4">
        <v>0</v>
      </c>
      <c r="U389" s="4">
        <v>0</v>
      </c>
      <c r="V389" s="4">
        <f t="shared" si="12"/>
        <v>0</v>
      </c>
      <c r="W389" s="4">
        <f t="shared" si="13"/>
        <v>0</v>
      </c>
    </row>
    <row r="390" spans="1:23" ht="14.4" x14ac:dyDescent="0.3">
      <c r="A390" t="s">
        <v>36</v>
      </c>
      <c r="B390" t="s">
        <v>594</v>
      </c>
      <c r="C390" t="s">
        <v>210</v>
      </c>
      <c r="D390" t="s">
        <v>595</v>
      </c>
      <c r="E390" t="s">
        <v>596</v>
      </c>
      <c r="F390" t="s">
        <v>28</v>
      </c>
      <c r="G390" t="s">
        <v>313</v>
      </c>
      <c r="H390">
        <v>85130</v>
      </c>
      <c r="I390" t="s">
        <v>597</v>
      </c>
      <c r="J390">
        <v>0</v>
      </c>
      <c r="K390" s="4">
        <v>54265</v>
      </c>
      <c r="L390" s="4">
        <v>11754.019999999999</v>
      </c>
      <c r="M390" s="4">
        <v>32384</v>
      </c>
      <c r="N390" s="4">
        <v>10127</v>
      </c>
      <c r="O390" s="4">
        <v>0</v>
      </c>
      <c r="P390" s="4">
        <f>Table1[[#This Row],[September Revisions (rollover)]]+Table1[[#This Row],[September Revisions (new appropriations)]]</f>
        <v>10127</v>
      </c>
      <c r="Q390" s="4">
        <v>42511</v>
      </c>
      <c r="R390" s="4">
        <v>0</v>
      </c>
      <c r="S390" s="4"/>
      <c r="T390" s="4"/>
      <c r="U390" s="4"/>
      <c r="V390" s="4">
        <f t="shared" si="12"/>
        <v>0</v>
      </c>
      <c r="W390" s="4">
        <f t="shared" si="13"/>
        <v>42511</v>
      </c>
    </row>
    <row r="391" spans="1:23" ht="14.4" x14ac:dyDescent="0.3">
      <c r="A391" t="s">
        <v>36</v>
      </c>
      <c r="B391" t="s">
        <v>598</v>
      </c>
      <c r="C391" t="s">
        <v>210</v>
      </c>
      <c r="D391" t="s">
        <v>47</v>
      </c>
      <c r="E391" t="s">
        <v>599</v>
      </c>
      <c r="F391" t="s">
        <v>28</v>
      </c>
      <c r="G391" t="s">
        <v>313</v>
      </c>
      <c r="H391">
        <v>85170</v>
      </c>
      <c r="I391" t="s">
        <v>600</v>
      </c>
      <c r="J391">
        <v>0</v>
      </c>
      <c r="K391" s="4">
        <v>35842</v>
      </c>
      <c r="L391" s="4">
        <v>8241</v>
      </c>
      <c r="M391" s="4">
        <v>19954</v>
      </c>
      <c r="N391" s="4">
        <v>7647</v>
      </c>
      <c r="O391" s="4">
        <v>0</v>
      </c>
      <c r="P391" s="4">
        <f>Table1[[#This Row],[September Revisions (rollover)]]+Table1[[#This Row],[September Revisions (new appropriations)]]</f>
        <v>7647</v>
      </c>
      <c r="Q391" s="4">
        <v>27601</v>
      </c>
      <c r="R391" s="4">
        <v>0</v>
      </c>
      <c r="S391" s="4"/>
      <c r="T391" s="4"/>
      <c r="U391" s="4"/>
      <c r="V391" s="4">
        <f t="shared" si="12"/>
        <v>0</v>
      </c>
      <c r="W391" s="4">
        <f t="shared" si="13"/>
        <v>27601</v>
      </c>
    </row>
    <row r="392" spans="1:23" ht="14.4" x14ac:dyDescent="0.3">
      <c r="A392" t="s">
        <v>496</v>
      </c>
      <c r="B392" t="s">
        <v>220</v>
      </c>
      <c r="C392" t="s">
        <v>210</v>
      </c>
      <c r="D392" t="s">
        <v>216</v>
      </c>
      <c r="E392" t="s">
        <v>217</v>
      </c>
      <c r="F392" t="s">
        <v>28</v>
      </c>
      <c r="G392" t="s">
        <v>313</v>
      </c>
      <c r="H392">
        <v>39911</v>
      </c>
      <c r="I392" t="s">
        <v>601</v>
      </c>
      <c r="K392" s="3">
        <v>15035760</v>
      </c>
      <c r="L392" s="3">
        <v>93575.72</v>
      </c>
      <c r="M392" s="3">
        <v>0</v>
      </c>
      <c r="N392" s="3">
        <f>K392-L392</f>
        <v>14942184.279999999</v>
      </c>
      <c r="O392" s="3"/>
      <c r="P392" s="3">
        <f>Table1[[#This Row],[September Revisions (rollover)]]+Table1[[#This Row],[September Revisions (new appropriations)]]</f>
        <v>14942184.279999999</v>
      </c>
      <c r="Q392" s="3">
        <f>SUM(M392:O392)</f>
        <v>14942184.279999999</v>
      </c>
      <c r="R392" s="3"/>
      <c r="S392" s="3"/>
      <c r="T392" s="3"/>
      <c r="U392" s="3"/>
      <c r="V392" s="4">
        <f t="shared" si="12"/>
        <v>0</v>
      </c>
      <c r="W392" s="3">
        <f t="shared" si="13"/>
        <v>14942184.279999999</v>
      </c>
    </row>
    <row r="393" spans="1:23" ht="14.4" x14ac:dyDescent="0.3">
      <c r="A393" t="s">
        <v>496</v>
      </c>
      <c r="B393" t="s">
        <v>602</v>
      </c>
      <c r="C393" t="s">
        <v>210</v>
      </c>
      <c r="D393" t="s">
        <v>211</v>
      </c>
      <c r="E393" t="s">
        <v>95</v>
      </c>
      <c r="F393" t="s">
        <v>28</v>
      </c>
      <c r="G393" t="s">
        <v>313</v>
      </c>
      <c r="H393">
        <v>39911</v>
      </c>
      <c r="I393" t="s">
        <v>603</v>
      </c>
      <c r="K393" s="4">
        <v>453636</v>
      </c>
      <c r="L393" s="4">
        <v>0</v>
      </c>
      <c r="M393" s="4">
        <v>0</v>
      </c>
      <c r="N393" s="4">
        <f>K393-L393</f>
        <v>453636</v>
      </c>
      <c r="O393" s="4"/>
      <c r="P393" s="4">
        <f>Table1[[#This Row],[September Revisions (rollover)]]+Table1[[#This Row],[September Revisions (new appropriations)]]</f>
        <v>453636</v>
      </c>
      <c r="Q393" s="4">
        <f>SUM(M393:O393)</f>
        <v>453636</v>
      </c>
      <c r="R393" s="4"/>
      <c r="S393" s="4"/>
      <c r="T393" s="4"/>
      <c r="U393" s="4"/>
      <c r="V393" s="4">
        <f t="shared" si="12"/>
        <v>0</v>
      </c>
      <c r="W393" s="4">
        <f t="shared" si="13"/>
        <v>453636</v>
      </c>
    </row>
    <row r="394" spans="1:23" ht="14.4" x14ac:dyDescent="0.3">
      <c r="A394" t="s">
        <v>496</v>
      </c>
      <c r="B394" t="s">
        <v>209</v>
      </c>
      <c r="C394" t="s">
        <v>210</v>
      </c>
      <c r="D394" t="s">
        <v>211</v>
      </c>
      <c r="E394" t="s">
        <v>95</v>
      </c>
      <c r="F394" t="s">
        <v>28</v>
      </c>
      <c r="G394" t="s">
        <v>313</v>
      </c>
      <c r="H394">
        <v>39921</v>
      </c>
      <c r="I394" t="s">
        <v>604</v>
      </c>
      <c r="K394" s="3">
        <v>1706349.27</v>
      </c>
      <c r="L394" s="3">
        <v>356243</v>
      </c>
      <c r="M394" s="3">
        <v>0</v>
      </c>
      <c r="N394" s="3">
        <f>K394-L394</f>
        <v>1350106.27</v>
      </c>
      <c r="O394" s="4">
        <v>583902</v>
      </c>
      <c r="P394" s="4">
        <f>Table1[[#This Row],[September Revisions (rollover)]]+Table1[[#This Row],[September Revisions (new appropriations)]]</f>
        <v>1934008.27</v>
      </c>
      <c r="Q394" s="4">
        <f>SUM(M394:O394)</f>
        <v>1934008.27</v>
      </c>
      <c r="R394" s="4"/>
      <c r="S394" s="4"/>
      <c r="T394" s="4"/>
      <c r="U394" s="4"/>
      <c r="V394" s="4">
        <f t="shared" si="12"/>
        <v>0</v>
      </c>
      <c r="W394" s="4">
        <f t="shared" si="13"/>
        <v>1934008.27</v>
      </c>
    </row>
    <row r="395" spans="1:23" ht="14.4" x14ac:dyDescent="0.3">
      <c r="A395" t="s">
        <v>496</v>
      </c>
      <c r="B395" t="s">
        <v>605</v>
      </c>
      <c r="C395" t="s">
        <v>210</v>
      </c>
      <c r="D395" t="s">
        <v>103</v>
      </c>
      <c r="E395" t="s">
        <v>263</v>
      </c>
      <c r="F395" t="s">
        <v>28</v>
      </c>
      <c r="G395" t="s">
        <v>313</v>
      </c>
      <c r="H395">
        <v>39911</v>
      </c>
      <c r="I395" t="s">
        <v>606</v>
      </c>
      <c r="K395" s="3">
        <v>583902.0299999998</v>
      </c>
      <c r="L395" s="3">
        <v>0</v>
      </c>
      <c r="M395" s="3"/>
      <c r="N395" s="3">
        <f>K395-L395</f>
        <v>583902.0299999998</v>
      </c>
      <c r="O395" s="3">
        <v>-583902.03</v>
      </c>
      <c r="P395" s="3">
        <f>Table1[[#This Row],[September Revisions (rollover)]]+Table1[[#This Row],[September Revisions (new appropriations)]]</f>
        <v>0</v>
      </c>
      <c r="Q395" s="3">
        <f>SUM(M395:O395)</f>
        <v>0</v>
      </c>
      <c r="R395" s="3">
        <v>0</v>
      </c>
      <c r="S395" s="4">
        <v>0</v>
      </c>
      <c r="T395" s="4">
        <v>0</v>
      </c>
      <c r="U395" s="4">
        <v>0</v>
      </c>
      <c r="V395" s="4">
        <f t="shared" si="12"/>
        <v>0</v>
      </c>
      <c r="W395" s="4">
        <f t="shared" si="13"/>
        <v>0</v>
      </c>
    </row>
    <row r="396" spans="1:23" ht="14.4" x14ac:dyDescent="0.3">
      <c r="A396" t="s">
        <v>36</v>
      </c>
      <c r="B396" t="s">
        <v>607</v>
      </c>
      <c r="C396" t="s">
        <v>236</v>
      </c>
      <c r="D396" t="s">
        <v>60</v>
      </c>
      <c r="E396" t="s">
        <v>34</v>
      </c>
      <c r="F396" t="s">
        <v>28</v>
      </c>
      <c r="G396" t="s">
        <v>313</v>
      </c>
      <c r="H396">
        <v>85170</v>
      </c>
      <c r="I396" t="s">
        <v>608</v>
      </c>
      <c r="J396">
        <v>0</v>
      </c>
      <c r="K396" s="4">
        <v>200000</v>
      </c>
      <c r="L396" s="4">
        <v>5689.3</v>
      </c>
      <c r="M396" s="4">
        <v>165000</v>
      </c>
      <c r="N396" s="4">
        <v>29311</v>
      </c>
      <c r="O396" s="4">
        <v>0</v>
      </c>
      <c r="P396" s="4">
        <f>Table1[[#This Row],[September Revisions (rollover)]]+Table1[[#This Row],[September Revisions (new appropriations)]]</f>
        <v>29311</v>
      </c>
      <c r="Q396" s="4">
        <v>194311</v>
      </c>
      <c r="R396" s="4">
        <v>0</v>
      </c>
      <c r="S396" s="4"/>
      <c r="T396" s="4"/>
      <c r="U396" s="4"/>
      <c r="V396" s="4">
        <f t="shared" si="12"/>
        <v>0</v>
      </c>
      <c r="W396" s="4">
        <f t="shared" si="13"/>
        <v>194311</v>
      </c>
    </row>
    <row r="397" spans="1:23" ht="14.4" x14ac:dyDescent="0.3">
      <c r="A397" t="s">
        <v>36</v>
      </c>
      <c r="B397" t="s">
        <v>609</v>
      </c>
      <c r="C397" t="s">
        <v>236</v>
      </c>
      <c r="D397" t="s">
        <v>46</v>
      </c>
      <c r="F397" t="s">
        <v>28</v>
      </c>
      <c r="G397" t="s">
        <v>313</v>
      </c>
      <c r="H397">
        <v>85170</v>
      </c>
      <c r="I397" t="s">
        <v>610</v>
      </c>
      <c r="J397">
        <v>0</v>
      </c>
      <c r="K397" s="4">
        <v>521875</v>
      </c>
      <c r="L397" s="4">
        <v>75891.680000000008</v>
      </c>
      <c r="M397" s="4">
        <v>500000</v>
      </c>
      <c r="N397" s="4">
        <v>193617</v>
      </c>
      <c r="O397" s="4">
        <v>0</v>
      </c>
      <c r="P397" s="4">
        <f>Table1[[#This Row],[September Revisions (rollover)]]+Table1[[#This Row],[September Revisions (new appropriations)]]</f>
        <v>193617</v>
      </c>
      <c r="Q397" s="4">
        <v>693617</v>
      </c>
      <c r="R397" s="4">
        <v>500000</v>
      </c>
      <c r="S397" s="4">
        <v>500000</v>
      </c>
      <c r="T397" s="4">
        <v>500000</v>
      </c>
      <c r="U397" s="4">
        <v>50000</v>
      </c>
      <c r="V397" s="4">
        <f t="shared" si="12"/>
        <v>1050000</v>
      </c>
      <c r="W397" s="4">
        <f t="shared" si="13"/>
        <v>2243617</v>
      </c>
    </row>
    <row r="398" spans="1:23" ht="14.4" x14ac:dyDescent="0.3">
      <c r="A398" t="s">
        <v>36</v>
      </c>
      <c r="B398" t="s">
        <v>609</v>
      </c>
      <c r="C398" t="s">
        <v>236</v>
      </c>
      <c r="D398" t="s">
        <v>47</v>
      </c>
      <c r="E398" t="s">
        <v>47</v>
      </c>
      <c r="F398" t="s">
        <v>28</v>
      </c>
      <c r="G398" t="s">
        <v>313</v>
      </c>
      <c r="H398">
        <v>85270</v>
      </c>
      <c r="I398" t="s">
        <v>610</v>
      </c>
      <c r="J398">
        <v>0</v>
      </c>
      <c r="K398" s="4">
        <v>1</v>
      </c>
      <c r="L398" s="4">
        <v>0.55000000000000004</v>
      </c>
      <c r="M398" s="4">
        <v>1</v>
      </c>
      <c r="N398" s="4">
        <v>0</v>
      </c>
      <c r="O398" s="4">
        <v>0</v>
      </c>
      <c r="P398" s="4">
        <f>Table1[[#This Row],[September Revisions (rollover)]]+Table1[[#This Row],[September Revisions (new appropriations)]]</f>
        <v>0</v>
      </c>
      <c r="Q398" s="4">
        <v>1</v>
      </c>
      <c r="R398" s="4">
        <v>1</v>
      </c>
      <c r="S398" s="4">
        <v>1</v>
      </c>
      <c r="T398" s="4">
        <v>1</v>
      </c>
      <c r="U398" s="4">
        <v>1</v>
      </c>
      <c r="V398" s="4">
        <f t="shared" si="12"/>
        <v>3</v>
      </c>
      <c r="W398" s="4">
        <f t="shared" si="13"/>
        <v>5</v>
      </c>
    </row>
    <row r="399" spans="1:23" ht="14.4" x14ac:dyDescent="0.3">
      <c r="A399" t="s">
        <v>36</v>
      </c>
      <c r="B399" t="s">
        <v>611</v>
      </c>
      <c r="C399" t="s">
        <v>236</v>
      </c>
      <c r="D399" t="s">
        <v>46</v>
      </c>
      <c r="E399" t="s">
        <v>47</v>
      </c>
      <c r="F399" t="s">
        <v>28</v>
      </c>
      <c r="G399" t="s">
        <v>313</v>
      </c>
      <c r="H399">
        <v>85410</v>
      </c>
      <c r="I399" t="s">
        <v>612</v>
      </c>
      <c r="J399">
        <v>0</v>
      </c>
      <c r="K399" s="4">
        <v>60000</v>
      </c>
      <c r="L399" s="4">
        <v>0</v>
      </c>
      <c r="M399" s="4">
        <v>60000</v>
      </c>
      <c r="N399" s="4">
        <v>20000</v>
      </c>
      <c r="O399" s="4">
        <v>0</v>
      </c>
      <c r="P399" s="4">
        <f>Table1[[#This Row],[September Revisions (rollover)]]+Table1[[#This Row],[September Revisions (new appropriations)]]</f>
        <v>20000</v>
      </c>
      <c r="Q399" s="4">
        <v>80000</v>
      </c>
      <c r="R399" s="4">
        <v>60000</v>
      </c>
      <c r="S399" s="4">
        <v>60000</v>
      </c>
      <c r="T399" s="4">
        <v>60000</v>
      </c>
      <c r="U399" s="4">
        <v>60000</v>
      </c>
      <c r="V399" s="4">
        <f t="shared" si="12"/>
        <v>180000</v>
      </c>
      <c r="W399" s="4">
        <f t="shared" si="13"/>
        <v>320000</v>
      </c>
    </row>
    <row r="400" spans="1:23" ht="14.4" x14ac:dyDescent="0.3">
      <c r="A400" t="s">
        <v>36</v>
      </c>
      <c r="B400" t="s">
        <v>613</v>
      </c>
      <c r="C400" t="s">
        <v>614</v>
      </c>
      <c r="D400" t="s">
        <v>615</v>
      </c>
      <c r="E400" t="s">
        <v>34</v>
      </c>
      <c r="F400" t="s">
        <v>28</v>
      </c>
      <c r="G400" t="s">
        <v>313</v>
      </c>
      <c r="H400">
        <v>85410</v>
      </c>
      <c r="I400" t="s">
        <v>616</v>
      </c>
      <c r="J400">
        <v>0</v>
      </c>
      <c r="K400" s="4">
        <v>526024</v>
      </c>
      <c r="L400" s="4">
        <v>0</v>
      </c>
      <c r="M400" s="4">
        <v>526024</v>
      </c>
      <c r="N400" s="4">
        <v>0</v>
      </c>
      <c r="O400" s="4">
        <v>0</v>
      </c>
      <c r="P400" s="4">
        <f>Table1[[#This Row],[September Revisions (rollover)]]+Table1[[#This Row],[September Revisions (new appropriations)]]</f>
        <v>0</v>
      </c>
      <c r="Q400" s="4">
        <v>526024</v>
      </c>
      <c r="R400" s="4">
        <v>0</v>
      </c>
      <c r="S400" s="4"/>
      <c r="T400" s="4"/>
      <c r="U400" s="4"/>
      <c r="V400" s="4">
        <f t="shared" si="12"/>
        <v>0</v>
      </c>
      <c r="W400" s="4">
        <f t="shared" si="13"/>
        <v>526024</v>
      </c>
    </row>
    <row r="401" spans="1:23" ht="14.4" x14ac:dyDescent="0.3">
      <c r="A401" t="s">
        <v>36</v>
      </c>
      <c r="B401" t="s">
        <v>617</v>
      </c>
      <c r="C401" t="s">
        <v>614</v>
      </c>
      <c r="D401" t="s">
        <v>98</v>
      </c>
      <c r="E401" t="s">
        <v>27</v>
      </c>
      <c r="F401" t="s">
        <v>28</v>
      </c>
      <c r="G401" t="s">
        <v>313</v>
      </c>
      <c r="H401">
        <v>85410</v>
      </c>
      <c r="K401" s="4"/>
      <c r="L401" s="4"/>
      <c r="M401" s="4"/>
      <c r="N401" s="4"/>
      <c r="O401" s="4"/>
      <c r="P401" s="4">
        <f>Table1[[#This Row],[September Revisions (rollover)]]+Table1[[#This Row],[September Revisions (new appropriations)]]</f>
        <v>0</v>
      </c>
      <c r="Q401" s="4"/>
      <c r="R401" s="4"/>
      <c r="S401" s="4">
        <v>149028</v>
      </c>
      <c r="T401" s="4"/>
      <c r="U401" s="4"/>
      <c r="V401" s="4">
        <f t="shared" si="12"/>
        <v>149028</v>
      </c>
      <c r="W401" s="4">
        <f t="shared" si="13"/>
        <v>149028</v>
      </c>
    </row>
    <row r="402" spans="1:23" ht="14.4" x14ac:dyDescent="0.3">
      <c r="A402" t="s">
        <v>36</v>
      </c>
      <c r="B402" t="s">
        <v>377</v>
      </c>
      <c r="C402" t="s">
        <v>614</v>
      </c>
      <c r="D402" t="s">
        <v>98</v>
      </c>
      <c r="E402" t="s">
        <v>27</v>
      </c>
      <c r="F402" t="s">
        <v>28</v>
      </c>
      <c r="G402" t="s">
        <v>313</v>
      </c>
      <c r="H402">
        <v>85410</v>
      </c>
      <c r="K402" s="4"/>
      <c r="L402" s="4"/>
      <c r="M402" s="4"/>
      <c r="N402" s="4"/>
      <c r="O402" s="4"/>
      <c r="P402" s="4">
        <f>Table1[[#This Row],[September Revisions (rollover)]]+Table1[[#This Row],[September Revisions (new appropriations)]]</f>
        <v>0</v>
      </c>
      <c r="Q402" s="4"/>
      <c r="R402" s="4"/>
      <c r="S402" s="4">
        <v>1836</v>
      </c>
      <c r="T402" s="4"/>
      <c r="U402" s="4"/>
      <c r="V402" s="4">
        <f t="shared" si="12"/>
        <v>1836</v>
      </c>
      <c r="W402" s="4">
        <f t="shared" si="13"/>
        <v>1836</v>
      </c>
    </row>
    <row r="403" spans="1:23" ht="14.4" x14ac:dyDescent="0.3">
      <c r="A403" t="s">
        <v>36</v>
      </c>
      <c r="B403" t="s">
        <v>377</v>
      </c>
      <c r="C403" t="s">
        <v>614</v>
      </c>
      <c r="D403" t="s">
        <v>452</v>
      </c>
      <c r="E403" t="s">
        <v>27</v>
      </c>
      <c r="F403" t="s">
        <v>28</v>
      </c>
      <c r="G403" t="s">
        <v>313</v>
      </c>
      <c r="H403">
        <v>85410</v>
      </c>
      <c r="K403" s="4"/>
      <c r="L403" s="4"/>
      <c r="M403" s="4"/>
      <c r="N403" s="4"/>
      <c r="O403" s="4"/>
      <c r="P403" s="4">
        <f>Table1[[#This Row],[September Revisions (rollover)]]+Table1[[#This Row],[September Revisions (new appropriations)]]</f>
        <v>0</v>
      </c>
      <c r="Q403" s="4"/>
      <c r="R403" s="4"/>
      <c r="S403" s="4">
        <v>1836</v>
      </c>
      <c r="T403" s="4"/>
      <c r="U403" s="4"/>
      <c r="V403" s="4">
        <f t="shared" si="12"/>
        <v>1836</v>
      </c>
      <c r="W403" s="4">
        <f t="shared" si="13"/>
        <v>1836</v>
      </c>
    </row>
    <row r="404" spans="1:23" ht="14.4" x14ac:dyDescent="0.3">
      <c r="A404" t="s">
        <v>36</v>
      </c>
      <c r="B404" t="s">
        <v>618</v>
      </c>
      <c r="C404" t="s">
        <v>614</v>
      </c>
      <c r="D404" t="s">
        <v>63</v>
      </c>
      <c r="E404" t="s">
        <v>34</v>
      </c>
      <c r="F404" t="s">
        <v>28</v>
      </c>
      <c r="G404" t="s">
        <v>313</v>
      </c>
      <c r="H404">
        <v>85410</v>
      </c>
      <c r="I404" t="s">
        <v>619</v>
      </c>
      <c r="J404">
        <v>0</v>
      </c>
      <c r="K404" s="4">
        <v>5613</v>
      </c>
      <c r="L404" s="4">
        <v>0</v>
      </c>
      <c r="M404" s="4">
        <v>0</v>
      </c>
      <c r="N404" s="4">
        <v>0</v>
      </c>
      <c r="O404" s="4">
        <v>0</v>
      </c>
      <c r="P404" s="4">
        <f>Table1[[#This Row],[September Revisions (rollover)]]+Table1[[#This Row],[September Revisions (new appropriations)]]</f>
        <v>0</v>
      </c>
      <c r="Q404" s="4">
        <v>0</v>
      </c>
      <c r="R404" s="4">
        <v>0</v>
      </c>
      <c r="S404" s="4">
        <v>0</v>
      </c>
      <c r="T404" s="4">
        <v>0</v>
      </c>
      <c r="U404" s="4">
        <v>0</v>
      </c>
      <c r="V404" s="4">
        <f t="shared" si="12"/>
        <v>0</v>
      </c>
      <c r="W404" s="4">
        <f t="shared" si="13"/>
        <v>0</v>
      </c>
    </row>
    <row r="405" spans="1:23" ht="14.4" x14ac:dyDescent="0.3">
      <c r="A405" t="s">
        <v>36</v>
      </c>
      <c r="B405" t="s">
        <v>620</v>
      </c>
      <c r="C405" t="s">
        <v>614</v>
      </c>
      <c r="D405" t="s">
        <v>450</v>
      </c>
      <c r="E405" t="s">
        <v>34</v>
      </c>
      <c r="F405" t="s">
        <v>28</v>
      </c>
      <c r="G405" t="s">
        <v>313</v>
      </c>
      <c r="H405">
        <v>85410</v>
      </c>
      <c r="I405" t="s">
        <v>621</v>
      </c>
      <c r="J405">
        <v>0</v>
      </c>
      <c r="K405" s="4">
        <v>17425</v>
      </c>
      <c r="L405" s="4">
        <v>0</v>
      </c>
      <c r="M405" s="4">
        <v>0</v>
      </c>
      <c r="N405" s="4">
        <v>0</v>
      </c>
      <c r="O405" s="4">
        <v>0</v>
      </c>
      <c r="P405" s="4">
        <f>Table1[[#This Row],[September Revisions (rollover)]]+Table1[[#This Row],[September Revisions (new appropriations)]]</f>
        <v>0</v>
      </c>
      <c r="Q405" s="4">
        <v>0</v>
      </c>
      <c r="R405" s="4">
        <v>0</v>
      </c>
      <c r="S405" s="4">
        <v>0</v>
      </c>
      <c r="T405" s="4">
        <v>0</v>
      </c>
      <c r="U405" s="4">
        <v>0</v>
      </c>
      <c r="V405" s="4">
        <f t="shared" si="12"/>
        <v>0</v>
      </c>
      <c r="W405" s="4">
        <f t="shared" si="13"/>
        <v>0</v>
      </c>
    </row>
    <row r="406" spans="1:23" ht="14.4" x14ac:dyDescent="0.3">
      <c r="A406" t="s">
        <v>36</v>
      </c>
      <c r="B406" t="s">
        <v>622</v>
      </c>
      <c r="C406" t="s">
        <v>251</v>
      </c>
      <c r="D406" t="s">
        <v>488</v>
      </c>
      <c r="E406" t="s">
        <v>263</v>
      </c>
      <c r="F406" t="s">
        <v>28</v>
      </c>
      <c r="G406" t="s">
        <v>313</v>
      </c>
      <c r="H406">
        <v>85410</v>
      </c>
      <c r="I406" t="s">
        <v>623</v>
      </c>
      <c r="J406">
        <v>0</v>
      </c>
      <c r="K406" s="4">
        <v>1472060</v>
      </c>
      <c r="L406" s="4">
        <v>6239.68</v>
      </c>
      <c r="M406" s="4">
        <v>1422060</v>
      </c>
      <c r="N406" s="4">
        <v>43760</v>
      </c>
      <c r="O406" s="4">
        <v>0</v>
      </c>
      <c r="P406" s="4">
        <f>Table1[[#This Row],[September Revisions (rollover)]]+Table1[[#This Row],[September Revisions (new appropriations)]]</f>
        <v>43760</v>
      </c>
      <c r="Q406" s="4">
        <v>1465820</v>
      </c>
      <c r="R406" s="4">
        <v>0</v>
      </c>
      <c r="S406" s="4"/>
      <c r="T406" s="4"/>
      <c r="U406" s="4"/>
      <c r="V406" s="4">
        <f t="shared" si="12"/>
        <v>0</v>
      </c>
      <c r="W406" s="4">
        <f t="shared" si="13"/>
        <v>1465820</v>
      </c>
    </row>
    <row r="407" spans="1:23" ht="14.4" x14ac:dyDescent="0.3">
      <c r="A407" t="s">
        <v>36</v>
      </c>
      <c r="B407" t="s">
        <v>624</v>
      </c>
      <c r="C407" t="s">
        <v>251</v>
      </c>
      <c r="D407" t="s">
        <v>345</v>
      </c>
      <c r="E407" t="s">
        <v>53</v>
      </c>
      <c r="F407" t="s">
        <v>28</v>
      </c>
      <c r="G407" t="s">
        <v>313</v>
      </c>
      <c r="H407">
        <v>85410</v>
      </c>
      <c r="I407" t="s">
        <v>625</v>
      </c>
      <c r="J407">
        <v>0</v>
      </c>
      <c r="K407" s="4">
        <v>25684</v>
      </c>
      <c r="L407" s="4">
        <v>22493.82</v>
      </c>
      <c r="M407" s="4">
        <v>0</v>
      </c>
      <c r="N407" s="4">
        <v>3190</v>
      </c>
      <c r="O407" s="4">
        <v>0</v>
      </c>
      <c r="P407" s="4">
        <f>Table1[[#This Row],[September Revisions (rollover)]]+Table1[[#This Row],[September Revisions (new appropriations)]]</f>
        <v>3190</v>
      </c>
      <c r="Q407" s="4">
        <v>3190</v>
      </c>
      <c r="R407" s="4">
        <v>0</v>
      </c>
      <c r="S407" s="4"/>
      <c r="T407" s="4"/>
      <c r="U407" s="4"/>
      <c r="V407" s="4">
        <f t="shared" si="12"/>
        <v>0</v>
      </c>
      <c r="W407" s="4">
        <f t="shared" si="13"/>
        <v>3190</v>
      </c>
    </row>
    <row r="408" spans="1:23" ht="14.4" x14ac:dyDescent="0.3">
      <c r="A408" t="s">
        <v>36</v>
      </c>
      <c r="B408" t="s">
        <v>626</v>
      </c>
      <c r="C408" t="s">
        <v>251</v>
      </c>
      <c r="D408" t="s">
        <v>345</v>
      </c>
      <c r="E408" t="s">
        <v>53</v>
      </c>
      <c r="F408" t="s">
        <v>28</v>
      </c>
      <c r="G408" t="s">
        <v>313</v>
      </c>
      <c r="H408">
        <v>85410</v>
      </c>
      <c r="I408" t="s">
        <v>627</v>
      </c>
      <c r="J408">
        <v>0</v>
      </c>
      <c r="K408" s="4">
        <v>100000</v>
      </c>
      <c r="L408" s="4">
        <v>23124.14</v>
      </c>
      <c r="M408" s="4">
        <v>0</v>
      </c>
      <c r="N408" s="4">
        <v>76876</v>
      </c>
      <c r="O408" s="4">
        <v>0</v>
      </c>
      <c r="P408" s="4">
        <f>Table1[[#This Row],[September Revisions (rollover)]]+Table1[[#This Row],[September Revisions (new appropriations)]]</f>
        <v>76876</v>
      </c>
      <c r="Q408" s="4">
        <v>76876</v>
      </c>
      <c r="R408" s="4">
        <v>0</v>
      </c>
      <c r="S408" s="4"/>
      <c r="T408" s="4"/>
      <c r="U408" s="4"/>
      <c r="V408" s="4">
        <f t="shared" si="12"/>
        <v>0</v>
      </c>
      <c r="W408" s="4">
        <f t="shared" si="13"/>
        <v>76876</v>
      </c>
    </row>
    <row r="409" spans="1:23" ht="14.4" x14ac:dyDescent="0.3">
      <c r="A409" t="s">
        <v>36</v>
      </c>
      <c r="B409" t="s">
        <v>628</v>
      </c>
      <c r="C409" t="s">
        <v>259</v>
      </c>
      <c r="D409" t="s">
        <v>46</v>
      </c>
      <c r="F409" t="s">
        <v>28</v>
      </c>
      <c r="G409" t="s">
        <v>313</v>
      </c>
      <c r="H409">
        <v>85170</v>
      </c>
      <c r="I409" t="s">
        <v>629</v>
      </c>
      <c r="J409">
        <v>0</v>
      </c>
      <c r="K409" s="4">
        <v>1807024</v>
      </c>
      <c r="L409" s="4">
        <v>192138.21</v>
      </c>
      <c r="M409" s="4">
        <v>1459399</v>
      </c>
      <c r="N409" s="4">
        <v>155487</v>
      </c>
      <c r="O409" s="4">
        <v>0</v>
      </c>
      <c r="P409" s="4">
        <f>Table1[[#This Row],[September Revisions (rollover)]]+Table1[[#This Row],[September Revisions (new appropriations)]]</f>
        <v>155487</v>
      </c>
      <c r="Q409" s="4">
        <v>1614886</v>
      </c>
      <c r="R409" s="4">
        <v>1000000</v>
      </c>
      <c r="S409" s="4">
        <v>1000000</v>
      </c>
      <c r="T409" s="4">
        <v>1000000</v>
      </c>
      <c r="U409" s="4">
        <v>1000000</v>
      </c>
      <c r="V409" s="4">
        <f t="shared" si="12"/>
        <v>3000000</v>
      </c>
      <c r="W409" s="4">
        <f t="shared" si="13"/>
        <v>5614886</v>
      </c>
    </row>
    <row r="410" spans="1:23" ht="14.4" x14ac:dyDescent="0.3">
      <c r="A410" t="s">
        <v>36</v>
      </c>
      <c r="B410" t="s">
        <v>630</v>
      </c>
      <c r="C410" t="s">
        <v>259</v>
      </c>
      <c r="D410" t="s">
        <v>60</v>
      </c>
      <c r="E410" t="s">
        <v>34</v>
      </c>
      <c r="F410" t="s">
        <v>28</v>
      </c>
      <c r="G410" t="s">
        <v>313</v>
      </c>
      <c r="H410">
        <v>85170</v>
      </c>
      <c r="I410" t="s">
        <v>631</v>
      </c>
      <c r="J410">
        <v>0</v>
      </c>
      <c r="K410" s="4">
        <v>100000</v>
      </c>
      <c r="L410" s="4">
        <v>550.58000000000004</v>
      </c>
      <c r="M410" s="4">
        <v>90000</v>
      </c>
      <c r="N410" s="4">
        <v>9449</v>
      </c>
      <c r="O410" s="4">
        <v>0</v>
      </c>
      <c r="P410" s="4">
        <f>Table1[[#This Row],[September Revisions (rollover)]]+Table1[[#This Row],[September Revisions (new appropriations)]]</f>
        <v>9449</v>
      </c>
      <c r="Q410" s="4">
        <v>99449</v>
      </c>
      <c r="R410" s="4">
        <v>0</v>
      </c>
      <c r="S410" s="4"/>
      <c r="T410" s="4"/>
      <c r="U410" s="4"/>
      <c r="V410" s="4">
        <f t="shared" si="12"/>
        <v>0</v>
      </c>
      <c r="W410" s="4">
        <f t="shared" si="13"/>
        <v>99449</v>
      </c>
    </row>
    <row r="411" spans="1:23" ht="14.4" x14ac:dyDescent="0.3">
      <c r="A411" t="s">
        <v>36</v>
      </c>
      <c r="B411" t="s">
        <v>632</v>
      </c>
      <c r="C411" t="s">
        <v>259</v>
      </c>
      <c r="D411" t="s">
        <v>403</v>
      </c>
      <c r="E411" t="s">
        <v>34</v>
      </c>
      <c r="F411" t="s">
        <v>28</v>
      </c>
      <c r="G411" t="s">
        <v>313</v>
      </c>
      <c r="H411">
        <v>85170</v>
      </c>
      <c r="I411" t="s">
        <v>633</v>
      </c>
      <c r="J411">
        <v>0</v>
      </c>
      <c r="K411" s="4">
        <v>1221566</v>
      </c>
      <c r="L411" s="4">
        <v>0</v>
      </c>
      <c r="M411" s="4">
        <v>1221566</v>
      </c>
      <c r="N411" s="4">
        <v>0</v>
      </c>
      <c r="O411" s="4">
        <v>-600000</v>
      </c>
      <c r="P411" s="4">
        <f>Table1[[#This Row],[September Revisions (rollover)]]+Table1[[#This Row],[September Revisions (new appropriations)]]</f>
        <v>-600000</v>
      </c>
      <c r="Q411" s="4">
        <v>621566</v>
      </c>
      <c r="R411" s="4">
        <v>0</v>
      </c>
      <c r="S411" s="4"/>
      <c r="T411" s="4"/>
      <c r="U411" s="4"/>
      <c r="V411" s="4">
        <f t="shared" si="12"/>
        <v>0</v>
      </c>
      <c r="W411" s="4">
        <f t="shared" si="13"/>
        <v>621566</v>
      </c>
    </row>
    <row r="412" spans="1:23" ht="14.4" x14ac:dyDescent="0.3">
      <c r="A412" t="s">
        <v>36</v>
      </c>
      <c r="B412" t="s">
        <v>634</v>
      </c>
      <c r="C412" t="s">
        <v>259</v>
      </c>
      <c r="D412" t="s">
        <v>46</v>
      </c>
      <c r="F412" t="s">
        <v>28</v>
      </c>
      <c r="G412" t="s">
        <v>313</v>
      </c>
      <c r="H412">
        <v>85170</v>
      </c>
      <c r="I412" t="s">
        <v>635</v>
      </c>
      <c r="J412">
        <v>0</v>
      </c>
      <c r="K412" s="4">
        <v>300000</v>
      </c>
      <c r="L412" s="4">
        <v>0</v>
      </c>
      <c r="M412" s="4">
        <v>285000</v>
      </c>
      <c r="N412" s="4">
        <v>15000</v>
      </c>
      <c r="O412" s="4">
        <v>0</v>
      </c>
      <c r="P412" s="4">
        <f>Table1[[#This Row],[September Revisions (rollover)]]+Table1[[#This Row],[September Revisions (new appropriations)]]</f>
        <v>15000</v>
      </c>
      <c r="Q412" s="4">
        <v>300000</v>
      </c>
      <c r="R412" s="4">
        <v>0</v>
      </c>
      <c r="S412" s="4"/>
      <c r="T412" s="4"/>
      <c r="U412" s="4"/>
      <c r="V412" s="4">
        <f t="shared" si="12"/>
        <v>0</v>
      </c>
      <c r="W412" s="4">
        <f t="shared" si="13"/>
        <v>300000</v>
      </c>
    </row>
    <row r="413" spans="1:23" ht="14.4" x14ac:dyDescent="0.3">
      <c r="A413" t="s">
        <v>36</v>
      </c>
      <c r="B413" t="s">
        <v>636</v>
      </c>
      <c r="C413" t="s">
        <v>259</v>
      </c>
      <c r="D413" t="s">
        <v>179</v>
      </c>
      <c r="E413" t="s">
        <v>34</v>
      </c>
      <c r="F413" t="s">
        <v>28</v>
      </c>
      <c r="G413" t="s">
        <v>313</v>
      </c>
      <c r="H413">
        <v>85170</v>
      </c>
      <c r="I413" t="s">
        <v>637</v>
      </c>
      <c r="J413">
        <v>0</v>
      </c>
      <c r="K413" s="4">
        <v>150000</v>
      </c>
      <c r="L413" s="4">
        <v>832.92000000000007</v>
      </c>
      <c r="M413" s="4">
        <v>135000</v>
      </c>
      <c r="N413" s="4">
        <v>14167</v>
      </c>
      <c r="O413" s="4">
        <v>0</v>
      </c>
      <c r="P413" s="4">
        <f>Table1[[#This Row],[September Revisions (rollover)]]+Table1[[#This Row],[September Revisions (new appropriations)]]</f>
        <v>14167</v>
      </c>
      <c r="Q413" s="4">
        <v>149167</v>
      </c>
      <c r="R413" s="4">
        <v>0</v>
      </c>
      <c r="S413" s="4"/>
      <c r="T413" s="4"/>
      <c r="U413" s="4"/>
      <c r="V413" s="4">
        <f t="shared" si="12"/>
        <v>0</v>
      </c>
      <c r="W413" s="4">
        <f t="shared" si="13"/>
        <v>149167</v>
      </c>
    </row>
    <row r="414" spans="1:23" ht="14.4" x14ac:dyDescent="0.3">
      <c r="A414" t="s">
        <v>36</v>
      </c>
      <c r="B414" t="s">
        <v>638</v>
      </c>
      <c r="C414" t="s">
        <v>259</v>
      </c>
      <c r="D414" t="s">
        <v>452</v>
      </c>
      <c r="E414" t="s">
        <v>27</v>
      </c>
      <c r="F414" t="s">
        <v>28</v>
      </c>
      <c r="G414" t="s">
        <v>313</v>
      </c>
      <c r="H414">
        <v>85170</v>
      </c>
      <c r="I414" t="s">
        <v>639</v>
      </c>
      <c r="J414">
        <v>0</v>
      </c>
      <c r="K414" s="4">
        <v>100000</v>
      </c>
      <c r="L414" s="4">
        <v>832.92000000000007</v>
      </c>
      <c r="M414" s="4">
        <v>65000</v>
      </c>
      <c r="N414" s="4">
        <v>34167</v>
      </c>
      <c r="O414" s="4">
        <v>0</v>
      </c>
      <c r="P414" s="4">
        <f>Table1[[#This Row],[September Revisions (rollover)]]+Table1[[#This Row],[September Revisions (new appropriations)]]</f>
        <v>34167</v>
      </c>
      <c r="Q414" s="4">
        <v>99167</v>
      </c>
      <c r="R414" s="4">
        <v>0</v>
      </c>
      <c r="S414" s="4"/>
      <c r="T414" s="4"/>
      <c r="U414" s="4"/>
      <c r="V414" s="4">
        <f t="shared" si="12"/>
        <v>0</v>
      </c>
      <c r="W414" s="4">
        <f t="shared" si="13"/>
        <v>99167</v>
      </c>
    </row>
    <row r="415" spans="1:23" ht="14.4" x14ac:dyDescent="0.3">
      <c r="A415" t="s">
        <v>36</v>
      </c>
      <c r="B415" t="s">
        <v>640</v>
      </c>
      <c r="C415" t="s">
        <v>259</v>
      </c>
      <c r="D415" t="s">
        <v>452</v>
      </c>
      <c r="E415" t="s">
        <v>27</v>
      </c>
      <c r="F415" t="s">
        <v>28</v>
      </c>
      <c r="G415" t="s">
        <v>313</v>
      </c>
      <c r="H415">
        <v>85170</v>
      </c>
      <c r="I415" t="s">
        <v>641</v>
      </c>
      <c r="J415">
        <v>0</v>
      </c>
      <c r="K415" s="4">
        <v>100000</v>
      </c>
      <c r="L415" s="4">
        <v>624.69000000000005</v>
      </c>
      <c r="M415" s="4">
        <v>70000</v>
      </c>
      <c r="N415" s="4">
        <v>29375</v>
      </c>
      <c r="O415" s="4">
        <v>0</v>
      </c>
      <c r="P415" s="4">
        <f>Table1[[#This Row],[September Revisions (rollover)]]+Table1[[#This Row],[September Revisions (new appropriations)]]</f>
        <v>29375</v>
      </c>
      <c r="Q415" s="4">
        <v>99375</v>
      </c>
      <c r="R415" s="4">
        <v>0</v>
      </c>
      <c r="S415" s="4"/>
      <c r="T415" s="4"/>
      <c r="U415" s="4"/>
      <c r="V415" s="4">
        <f t="shared" si="12"/>
        <v>0</v>
      </c>
      <c r="W415" s="4">
        <f t="shared" si="13"/>
        <v>99375</v>
      </c>
    </row>
    <row r="416" spans="1:23" ht="14.4" x14ac:dyDescent="0.3">
      <c r="A416" t="s">
        <v>36</v>
      </c>
      <c r="B416" t="s">
        <v>642</v>
      </c>
      <c r="C416" t="s">
        <v>259</v>
      </c>
      <c r="D416" t="s">
        <v>46</v>
      </c>
      <c r="F416" t="s">
        <v>28</v>
      </c>
      <c r="G416" t="s">
        <v>313</v>
      </c>
      <c r="H416">
        <v>85170</v>
      </c>
      <c r="I416" t="s">
        <v>643</v>
      </c>
      <c r="J416">
        <v>0</v>
      </c>
      <c r="K416" s="4">
        <v>135564</v>
      </c>
      <c r="L416" s="4">
        <v>0</v>
      </c>
      <c r="M416" s="4">
        <v>125564</v>
      </c>
      <c r="N416" s="4">
        <v>10000</v>
      </c>
      <c r="O416" s="4">
        <v>0</v>
      </c>
      <c r="P416" s="4">
        <f>Table1[[#This Row],[September Revisions (rollover)]]+Table1[[#This Row],[September Revisions (new appropriations)]]</f>
        <v>10000</v>
      </c>
      <c r="Q416" s="4">
        <v>135564</v>
      </c>
      <c r="R416" s="4">
        <v>0</v>
      </c>
      <c r="S416" s="4"/>
      <c r="T416" s="4"/>
      <c r="U416" s="4"/>
      <c r="V416" s="4">
        <f t="shared" si="12"/>
        <v>0</v>
      </c>
      <c r="W416" s="4">
        <f t="shared" si="13"/>
        <v>135564</v>
      </c>
    </row>
    <row r="417" spans="1:23" ht="14.4" x14ac:dyDescent="0.3">
      <c r="A417" t="s">
        <v>36</v>
      </c>
      <c r="B417" t="s">
        <v>644</v>
      </c>
      <c r="C417" t="s">
        <v>259</v>
      </c>
      <c r="D417" t="s">
        <v>615</v>
      </c>
      <c r="E417" t="s">
        <v>34</v>
      </c>
      <c r="F417" t="s">
        <v>28</v>
      </c>
      <c r="G417" t="s">
        <v>313</v>
      </c>
      <c r="H417">
        <v>87920</v>
      </c>
      <c r="I417" t="s">
        <v>645</v>
      </c>
      <c r="J417">
        <v>0</v>
      </c>
      <c r="K417" s="4">
        <v>1955742</v>
      </c>
      <c r="L417" s="4">
        <v>88534.56</v>
      </c>
      <c r="M417" s="4">
        <v>1885742</v>
      </c>
      <c r="N417" s="4">
        <v>-18535</v>
      </c>
      <c r="O417" s="4">
        <v>0</v>
      </c>
      <c r="P417" s="4">
        <f>Table1[[#This Row],[September Revisions (rollover)]]+Table1[[#This Row],[September Revisions (new appropriations)]]</f>
        <v>-18535</v>
      </c>
      <c r="Q417" s="4">
        <v>1867207</v>
      </c>
      <c r="R417" s="4">
        <v>0</v>
      </c>
      <c r="S417" s="4"/>
      <c r="T417" s="4"/>
      <c r="U417" s="4"/>
      <c r="V417" s="4">
        <f t="shared" si="12"/>
        <v>0</v>
      </c>
      <c r="W417" s="4">
        <f t="shared" si="13"/>
        <v>1867207</v>
      </c>
    </row>
    <row r="418" spans="1:23" ht="14.4" x14ac:dyDescent="0.3">
      <c r="A418" t="s">
        <v>36</v>
      </c>
      <c r="B418" t="s">
        <v>646</v>
      </c>
      <c r="C418" t="s">
        <v>259</v>
      </c>
      <c r="D418" t="s">
        <v>615</v>
      </c>
      <c r="E418" t="s">
        <v>34</v>
      </c>
      <c r="F418" t="s">
        <v>28</v>
      </c>
      <c r="G418" t="s">
        <v>313</v>
      </c>
      <c r="H418">
        <v>87920</v>
      </c>
      <c r="I418" t="s">
        <v>647</v>
      </c>
      <c r="J418">
        <v>0</v>
      </c>
      <c r="K418" s="4">
        <v>51060</v>
      </c>
      <c r="L418" s="4">
        <v>22456.28</v>
      </c>
      <c r="M418" s="4">
        <v>31060</v>
      </c>
      <c r="N418" s="4">
        <v>-2456</v>
      </c>
      <c r="O418" s="4">
        <v>0</v>
      </c>
      <c r="P418" s="4">
        <f>Table1[[#This Row],[September Revisions (rollover)]]+Table1[[#This Row],[September Revisions (new appropriations)]]</f>
        <v>-2456</v>
      </c>
      <c r="Q418" s="4">
        <v>28604</v>
      </c>
      <c r="R418" s="4">
        <v>0</v>
      </c>
      <c r="S418" s="4"/>
      <c r="T418" s="4"/>
      <c r="U418" s="4"/>
      <c r="V418" s="4">
        <f t="shared" si="12"/>
        <v>0</v>
      </c>
      <c r="W418" s="4">
        <f t="shared" si="13"/>
        <v>28604</v>
      </c>
    </row>
    <row r="419" spans="1:23" ht="14.4" x14ac:dyDescent="0.3">
      <c r="A419" t="s">
        <v>36</v>
      </c>
      <c r="B419" t="s">
        <v>505</v>
      </c>
      <c r="C419" t="s">
        <v>259</v>
      </c>
      <c r="D419" t="s">
        <v>90</v>
      </c>
      <c r="E419" t="s">
        <v>27</v>
      </c>
      <c r="F419" t="s">
        <v>28</v>
      </c>
      <c r="G419" t="s">
        <v>313</v>
      </c>
      <c r="H419">
        <v>85170</v>
      </c>
      <c r="I419" t="s">
        <v>507</v>
      </c>
      <c r="J419">
        <v>0</v>
      </c>
      <c r="K419" s="4">
        <v>250000</v>
      </c>
      <c r="L419" s="4">
        <v>0</v>
      </c>
      <c r="M419" s="4">
        <v>0</v>
      </c>
      <c r="N419" s="4">
        <v>99390</v>
      </c>
      <c r="O419" s="4">
        <v>-99390</v>
      </c>
      <c r="P419" s="4">
        <f>Table1[[#This Row],[September Revisions (rollover)]]+Table1[[#This Row],[September Revisions (new appropriations)]]</f>
        <v>0</v>
      </c>
      <c r="Q419" s="4">
        <v>0</v>
      </c>
      <c r="R419" s="4">
        <v>0</v>
      </c>
      <c r="S419" s="4">
        <v>0</v>
      </c>
      <c r="T419" s="4">
        <v>0</v>
      </c>
      <c r="U419" s="4">
        <v>0</v>
      </c>
      <c r="V419" s="4">
        <f t="shared" si="12"/>
        <v>0</v>
      </c>
      <c r="W419" s="4">
        <f t="shared" si="13"/>
        <v>0</v>
      </c>
    </row>
    <row r="420" spans="1:23" ht="14.4" x14ac:dyDescent="0.3">
      <c r="A420" t="s">
        <v>36</v>
      </c>
      <c r="B420" t="s">
        <v>648</v>
      </c>
      <c r="C420" t="s">
        <v>649</v>
      </c>
      <c r="D420" t="s">
        <v>46</v>
      </c>
      <c r="F420" t="s">
        <v>28</v>
      </c>
      <c r="G420" t="s">
        <v>313</v>
      </c>
      <c r="H420">
        <v>85170</v>
      </c>
      <c r="I420" t="s">
        <v>650</v>
      </c>
      <c r="J420">
        <v>0</v>
      </c>
      <c r="K420" s="4">
        <v>550000</v>
      </c>
      <c r="L420" s="4">
        <v>208861.69</v>
      </c>
      <c r="M420" s="4">
        <v>495000</v>
      </c>
      <c r="N420" s="4">
        <v>-23862</v>
      </c>
      <c r="O420" s="4">
        <v>0</v>
      </c>
      <c r="P420" s="4">
        <f>Table1[[#This Row],[September Revisions (rollover)]]+Table1[[#This Row],[September Revisions (new appropriations)]]</f>
        <v>-23862</v>
      </c>
      <c r="Q420" s="4">
        <v>471138</v>
      </c>
      <c r="R420" s="4">
        <v>200000</v>
      </c>
      <c r="S420" s="4">
        <v>200000</v>
      </c>
      <c r="T420" s="4">
        <v>200000</v>
      </c>
      <c r="U420" s="4">
        <v>200000</v>
      </c>
      <c r="V420" s="4">
        <f t="shared" si="12"/>
        <v>600000</v>
      </c>
      <c r="W420" s="4">
        <f t="shared" si="13"/>
        <v>1271138</v>
      </c>
    </row>
    <row r="421" spans="1:23" ht="14.4" x14ac:dyDescent="0.3">
      <c r="A421" t="s">
        <v>36</v>
      </c>
      <c r="B421" t="s">
        <v>651</v>
      </c>
      <c r="C421" t="s">
        <v>649</v>
      </c>
      <c r="D421" t="s">
        <v>47</v>
      </c>
      <c r="E421" t="s">
        <v>47</v>
      </c>
      <c r="F421" t="s">
        <v>28</v>
      </c>
      <c r="G421" t="s">
        <v>313</v>
      </c>
      <c r="H421">
        <v>85170</v>
      </c>
      <c r="I421" t="s">
        <v>652</v>
      </c>
      <c r="J421">
        <v>0</v>
      </c>
      <c r="K421" s="4">
        <v>279457</v>
      </c>
      <c r="L421" s="4">
        <v>0</v>
      </c>
      <c r="M421" s="4">
        <v>279457</v>
      </c>
      <c r="N421" s="4">
        <v>0</v>
      </c>
      <c r="O421" s="4">
        <v>0</v>
      </c>
      <c r="P421" s="4">
        <f>Table1[[#This Row],[September Revisions (rollover)]]+Table1[[#This Row],[September Revisions (new appropriations)]]</f>
        <v>0</v>
      </c>
      <c r="Q421" s="4">
        <v>279457</v>
      </c>
      <c r="R421" s="4">
        <v>0</v>
      </c>
      <c r="S421" s="4"/>
      <c r="T421" s="4"/>
      <c r="U421" s="4"/>
      <c r="V421" s="4">
        <f t="shared" si="12"/>
        <v>0</v>
      </c>
      <c r="W421" s="4">
        <f t="shared" si="13"/>
        <v>279457</v>
      </c>
    </row>
    <row r="422" spans="1:23" ht="14.4" x14ac:dyDescent="0.3">
      <c r="A422" t="s">
        <v>36</v>
      </c>
      <c r="B422" t="s">
        <v>653</v>
      </c>
      <c r="C422" t="s">
        <v>307</v>
      </c>
      <c r="D422" t="s">
        <v>47</v>
      </c>
      <c r="E422" t="s">
        <v>599</v>
      </c>
      <c r="F422" t="s">
        <v>28</v>
      </c>
      <c r="G422" t="s">
        <v>313</v>
      </c>
      <c r="H422">
        <v>85170</v>
      </c>
      <c r="I422" t="s">
        <v>654</v>
      </c>
      <c r="J422">
        <v>0</v>
      </c>
      <c r="K422" s="4">
        <v>67326</v>
      </c>
      <c r="L422" s="4">
        <v>55753.17</v>
      </c>
      <c r="M422" s="4">
        <v>40851</v>
      </c>
      <c r="N422" s="4">
        <v>-29278</v>
      </c>
      <c r="O422" s="4">
        <v>0</v>
      </c>
      <c r="P422" s="4">
        <f>Table1[[#This Row],[September Revisions (rollover)]]+Table1[[#This Row],[September Revisions (new appropriations)]]</f>
        <v>-29278</v>
      </c>
      <c r="Q422" s="4">
        <v>11573</v>
      </c>
      <c r="R422" s="4">
        <v>50000</v>
      </c>
      <c r="S422" s="4"/>
      <c r="T422" s="4"/>
      <c r="U422" s="4"/>
      <c r="V422" s="4">
        <f t="shared" si="12"/>
        <v>0</v>
      </c>
      <c r="W422" s="4">
        <f t="shared" si="13"/>
        <v>61573</v>
      </c>
    </row>
    <row r="423" spans="1:23" ht="14.4" x14ac:dyDescent="0.3">
      <c r="A423" t="s">
        <v>36</v>
      </c>
      <c r="B423" t="s">
        <v>655</v>
      </c>
      <c r="C423" t="s">
        <v>307</v>
      </c>
      <c r="D423" t="s">
        <v>656</v>
      </c>
      <c r="E423" t="s">
        <v>217</v>
      </c>
      <c r="F423" t="s">
        <v>28</v>
      </c>
      <c r="G423" t="s">
        <v>313</v>
      </c>
      <c r="H423">
        <v>85170</v>
      </c>
      <c r="I423" t="s">
        <v>657</v>
      </c>
      <c r="J423">
        <v>0</v>
      </c>
      <c r="K423" s="4">
        <v>170203</v>
      </c>
      <c r="L423" s="4">
        <v>0</v>
      </c>
      <c r="M423" s="4">
        <v>170203</v>
      </c>
      <c r="N423" s="4">
        <v>0</v>
      </c>
      <c r="O423" s="4">
        <v>0</v>
      </c>
      <c r="P423" s="4">
        <f>Table1[[#This Row],[September Revisions (rollover)]]+Table1[[#This Row],[September Revisions (new appropriations)]]</f>
        <v>0</v>
      </c>
      <c r="Q423" s="4">
        <v>170203</v>
      </c>
      <c r="R423" s="4">
        <v>0</v>
      </c>
      <c r="S423" s="4"/>
      <c r="T423" s="4"/>
      <c r="U423" s="4"/>
      <c r="V423" s="4">
        <f t="shared" si="12"/>
        <v>0</v>
      </c>
      <c r="W423" s="4">
        <f t="shared" si="13"/>
        <v>170203</v>
      </c>
    </row>
    <row r="424" spans="1:23" ht="14.4" x14ac:dyDescent="0.3">
      <c r="A424" t="s">
        <v>36</v>
      </c>
      <c r="B424" t="s">
        <v>306</v>
      </c>
      <c r="C424" t="s">
        <v>307</v>
      </c>
      <c r="D424" t="s">
        <v>308</v>
      </c>
      <c r="E424" t="s">
        <v>27</v>
      </c>
      <c r="F424" t="s">
        <v>28</v>
      </c>
      <c r="G424" t="s">
        <v>313</v>
      </c>
      <c r="H424">
        <v>85170</v>
      </c>
      <c r="I424" t="s">
        <v>309</v>
      </c>
      <c r="J424">
        <v>0</v>
      </c>
      <c r="K424" s="4">
        <v>19250</v>
      </c>
      <c r="L424" s="4">
        <v>0</v>
      </c>
      <c r="M424" s="4">
        <v>0</v>
      </c>
      <c r="N424" s="4">
        <v>19250</v>
      </c>
      <c r="O424" s="4">
        <v>0</v>
      </c>
      <c r="P424" s="4">
        <f>Table1[[#This Row],[September Revisions (rollover)]]+Table1[[#This Row],[September Revisions (new appropriations)]]</f>
        <v>19250</v>
      </c>
      <c r="Q424" s="4">
        <v>19250</v>
      </c>
      <c r="R424" s="4">
        <v>0</v>
      </c>
      <c r="S424" s="4"/>
      <c r="T424" s="4"/>
      <c r="U424" s="4"/>
      <c r="V424" s="4">
        <f t="shared" si="12"/>
        <v>0</v>
      </c>
      <c r="W424" s="4">
        <f t="shared" si="13"/>
        <v>19250</v>
      </c>
    </row>
    <row r="425" spans="1:23" ht="14.4" x14ac:dyDescent="0.3">
      <c r="A425" t="s">
        <v>36</v>
      </c>
      <c r="B425" t="s">
        <v>658</v>
      </c>
      <c r="C425" t="s">
        <v>307</v>
      </c>
      <c r="D425" t="s">
        <v>83</v>
      </c>
      <c r="E425" t="s">
        <v>27</v>
      </c>
      <c r="F425" t="s">
        <v>28</v>
      </c>
      <c r="G425" t="s">
        <v>313</v>
      </c>
      <c r="H425">
        <v>85410</v>
      </c>
      <c r="I425" t="s">
        <v>659</v>
      </c>
      <c r="J425">
        <v>0</v>
      </c>
      <c r="K425" s="4">
        <v>11521</v>
      </c>
      <c r="L425" s="4">
        <v>0</v>
      </c>
      <c r="M425" s="4">
        <v>11521</v>
      </c>
      <c r="N425" s="4">
        <v>0</v>
      </c>
      <c r="O425" s="4">
        <v>0</v>
      </c>
      <c r="P425" s="4">
        <f>Table1[[#This Row],[September Revisions (rollover)]]+Table1[[#This Row],[September Revisions (new appropriations)]]</f>
        <v>0</v>
      </c>
      <c r="Q425" s="4">
        <v>11521</v>
      </c>
      <c r="R425" s="4">
        <v>0</v>
      </c>
      <c r="S425" s="4"/>
      <c r="T425" s="4"/>
      <c r="U425" s="4"/>
      <c r="V425" s="4">
        <f t="shared" si="12"/>
        <v>0</v>
      </c>
      <c r="W425" s="4">
        <f t="shared" si="13"/>
        <v>11521</v>
      </c>
    </row>
    <row r="426" spans="1:23" ht="14.4" x14ac:dyDescent="0.3">
      <c r="A426" t="s">
        <v>23</v>
      </c>
      <c r="B426" t="s">
        <v>660</v>
      </c>
      <c r="C426" t="s">
        <v>154</v>
      </c>
      <c r="D426" t="s">
        <v>661</v>
      </c>
      <c r="E426" t="s">
        <v>34</v>
      </c>
      <c r="F426" t="s">
        <v>28</v>
      </c>
      <c r="G426" t="s">
        <v>662</v>
      </c>
      <c r="I426" t="s">
        <v>663</v>
      </c>
      <c r="K426" s="4">
        <v>42505154</v>
      </c>
      <c r="L426" s="4">
        <v>35111712</v>
      </c>
      <c r="M426" s="4">
        <v>3571802</v>
      </c>
      <c r="N426" s="4">
        <v>3821640</v>
      </c>
      <c r="O426" s="4"/>
      <c r="P426" s="4">
        <f>Table1[[#This Row],[September Revisions (rollover)]]+Table1[[#This Row],[September Revisions (new appropriations)]]</f>
        <v>3821640</v>
      </c>
      <c r="Q426" s="4">
        <v>7393442</v>
      </c>
      <c r="R426" s="4"/>
      <c r="S426" s="4"/>
      <c r="T426" s="4"/>
      <c r="U426" s="4"/>
      <c r="V426" s="4">
        <f t="shared" si="12"/>
        <v>0</v>
      </c>
      <c r="W426" s="4">
        <f t="shared" si="13"/>
        <v>7393442</v>
      </c>
    </row>
    <row r="427" spans="1:23" ht="14.4" x14ac:dyDescent="0.3">
      <c r="A427" t="s">
        <v>496</v>
      </c>
      <c r="B427" t="s">
        <v>209</v>
      </c>
      <c r="C427" t="s">
        <v>210</v>
      </c>
      <c r="D427" t="s">
        <v>211</v>
      </c>
      <c r="E427" t="s">
        <v>95</v>
      </c>
      <c r="F427" t="s">
        <v>28</v>
      </c>
      <c r="G427" t="s">
        <v>662</v>
      </c>
      <c r="H427">
        <v>39921</v>
      </c>
      <c r="I427" t="s">
        <v>664</v>
      </c>
      <c r="K427" s="4">
        <v>2270944.59</v>
      </c>
      <c r="L427" s="4">
        <v>185843.5</v>
      </c>
      <c r="M427" s="4">
        <v>0</v>
      </c>
      <c r="N427" s="4">
        <f>K427-L427</f>
        <v>2085101.0899999999</v>
      </c>
      <c r="O427" s="4"/>
      <c r="P427" s="4">
        <f>Table1[[#This Row],[September Revisions (rollover)]]+Table1[[#This Row],[September Revisions (new appropriations)]]</f>
        <v>2085101.0899999999</v>
      </c>
      <c r="Q427" s="4">
        <f>SUM(M427:O427)</f>
        <v>2085101.0899999999</v>
      </c>
      <c r="R427" s="4"/>
      <c r="S427" s="4"/>
      <c r="T427" s="4"/>
      <c r="U427" s="4"/>
      <c r="V427" s="4">
        <f t="shared" si="12"/>
        <v>0</v>
      </c>
      <c r="W427" s="4">
        <f t="shared" si="13"/>
        <v>2085101.0899999999</v>
      </c>
    </row>
    <row r="428" spans="1:23" ht="14.4" x14ac:dyDescent="0.3">
      <c r="A428" t="s">
        <v>496</v>
      </c>
      <c r="B428" t="s">
        <v>209</v>
      </c>
      <c r="C428" t="s">
        <v>210</v>
      </c>
      <c r="D428" t="s">
        <v>211</v>
      </c>
      <c r="E428" t="s">
        <v>95</v>
      </c>
      <c r="F428" t="s">
        <v>28</v>
      </c>
      <c r="G428" t="s">
        <v>662</v>
      </c>
      <c r="H428">
        <v>39921</v>
      </c>
      <c r="I428" t="s">
        <v>665</v>
      </c>
      <c r="K428" s="3">
        <v>3245000</v>
      </c>
      <c r="L428" s="3">
        <v>0</v>
      </c>
      <c r="M428" s="3">
        <v>0</v>
      </c>
      <c r="N428" s="3">
        <f>K428-L428</f>
        <v>3245000</v>
      </c>
      <c r="O428" s="3"/>
      <c r="P428" s="3">
        <f>Table1[[#This Row],[September Revisions (rollover)]]+Table1[[#This Row],[September Revisions (new appropriations)]]</f>
        <v>3245000</v>
      </c>
      <c r="Q428" s="3">
        <f>SUM(M428:O428)</f>
        <v>3245000</v>
      </c>
      <c r="R428" s="3"/>
      <c r="S428" s="4"/>
      <c r="T428" s="4"/>
      <c r="U428" s="4"/>
      <c r="V428" s="4">
        <f t="shared" si="12"/>
        <v>0</v>
      </c>
      <c r="W428" s="4">
        <f t="shared" si="13"/>
        <v>3245000</v>
      </c>
    </row>
    <row r="429" spans="1:23" ht="14.4" x14ac:dyDescent="0.3">
      <c r="A429" t="s">
        <v>496</v>
      </c>
      <c r="B429" t="s">
        <v>209</v>
      </c>
      <c r="C429" t="s">
        <v>210</v>
      </c>
      <c r="D429" t="s">
        <v>211</v>
      </c>
      <c r="E429" t="s">
        <v>95</v>
      </c>
      <c r="F429" t="s">
        <v>28</v>
      </c>
      <c r="G429" t="s">
        <v>662</v>
      </c>
      <c r="H429">
        <v>39921</v>
      </c>
      <c r="K429" s="3">
        <v>0</v>
      </c>
      <c r="L429" s="3">
        <v>0</v>
      </c>
      <c r="M429" s="3">
        <v>0</v>
      </c>
      <c r="N429" s="3">
        <v>0</v>
      </c>
      <c r="O429" s="3">
        <v>1950000</v>
      </c>
      <c r="P429" s="3">
        <f>Table1[[#This Row],[September Revisions (rollover)]]+Table1[[#This Row],[September Revisions (new appropriations)]]</f>
        <v>1950000</v>
      </c>
      <c r="Q429" s="3">
        <f>SUM(M429:O429)</f>
        <v>1950000</v>
      </c>
      <c r="R429" s="3"/>
      <c r="S429" s="4"/>
      <c r="T429" s="4"/>
      <c r="U429" s="4"/>
      <c r="V429" s="4">
        <f t="shared" si="12"/>
        <v>0</v>
      </c>
      <c r="W429" s="4">
        <f t="shared" si="13"/>
        <v>1950000</v>
      </c>
    </row>
    <row r="430" spans="1:23" ht="14.4" x14ac:dyDescent="0.3">
      <c r="A430" t="s">
        <v>496</v>
      </c>
      <c r="B430" t="s">
        <v>209</v>
      </c>
      <c r="C430" t="s">
        <v>210</v>
      </c>
      <c r="D430" t="s">
        <v>211</v>
      </c>
      <c r="E430" t="s">
        <v>95</v>
      </c>
      <c r="F430" t="s">
        <v>28</v>
      </c>
      <c r="G430" t="s">
        <v>662</v>
      </c>
      <c r="H430">
        <v>39921</v>
      </c>
      <c r="I430" t="s">
        <v>666</v>
      </c>
      <c r="K430" s="3">
        <v>868430</v>
      </c>
      <c r="L430" s="3">
        <v>0</v>
      </c>
      <c r="M430" s="3">
        <v>0</v>
      </c>
      <c r="N430" s="3">
        <f>K430-L430</f>
        <v>868430</v>
      </c>
      <c r="O430" s="3"/>
      <c r="P430" s="3">
        <f>Table1[[#This Row],[September Revisions (rollover)]]+Table1[[#This Row],[September Revisions (new appropriations)]]</f>
        <v>868430</v>
      </c>
      <c r="Q430" s="3">
        <f>SUM(M430:O430)</f>
        <v>868430</v>
      </c>
      <c r="R430" s="3"/>
      <c r="S430" s="4"/>
      <c r="T430" s="4"/>
      <c r="U430" s="4"/>
      <c r="V430" s="4">
        <f t="shared" si="12"/>
        <v>0</v>
      </c>
      <c r="W430" s="4">
        <f t="shared" si="13"/>
        <v>868430</v>
      </c>
    </row>
    <row r="431" spans="1:23" ht="14.4" x14ac:dyDescent="0.3">
      <c r="A431" t="s">
        <v>496</v>
      </c>
      <c r="B431" t="s">
        <v>667</v>
      </c>
      <c r="C431" t="s">
        <v>210</v>
      </c>
      <c r="D431" t="s">
        <v>47</v>
      </c>
      <c r="E431" t="s">
        <v>263</v>
      </c>
      <c r="F431" t="s">
        <v>28</v>
      </c>
      <c r="G431" t="s">
        <v>662</v>
      </c>
      <c r="H431">
        <v>39921</v>
      </c>
      <c r="K431" s="3">
        <v>0</v>
      </c>
      <c r="L431" s="3">
        <v>0</v>
      </c>
      <c r="M431" s="3">
        <v>0</v>
      </c>
      <c r="N431" s="3">
        <v>0</v>
      </c>
      <c r="O431" s="3">
        <v>2000000</v>
      </c>
      <c r="P431" s="3">
        <f>Table1[[#This Row],[September Revisions (rollover)]]+Table1[[#This Row],[September Revisions (new appropriations)]]</f>
        <v>2000000</v>
      </c>
      <c r="Q431" s="3">
        <f>SUM(M431:O431)</f>
        <v>2000000</v>
      </c>
      <c r="R431" s="3"/>
      <c r="S431" s="4"/>
      <c r="T431" s="4"/>
      <c r="U431" s="4"/>
      <c r="V431" s="4">
        <f t="shared" si="12"/>
        <v>0</v>
      </c>
      <c r="W431" s="4">
        <f t="shared" si="13"/>
        <v>2000000</v>
      </c>
    </row>
    <row r="432" spans="1:23" ht="14.4" x14ac:dyDescent="0.3">
      <c r="A432" t="s">
        <v>36</v>
      </c>
      <c r="B432" t="s">
        <v>317</v>
      </c>
      <c r="C432" t="s">
        <v>80</v>
      </c>
      <c r="D432" t="s">
        <v>668</v>
      </c>
      <c r="E432" t="s">
        <v>47</v>
      </c>
      <c r="F432" t="s">
        <v>28</v>
      </c>
      <c r="G432" t="s">
        <v>669</v>
      </c>
      <c r="H432">
        <v>85830</v>
      </c>
      <c r="I432" t="s">
        <v>670</v>
      </c>
      <c r="J432" t="s">
        <v>671</v>
      </c>
      <c r="K432" s="4">
        <v>1199580</v>
      </c>
      <c r="L432" s="4">
        <v>1145844.07</v>
      </c>
      <c r="M432" s="4">
        <v>0</v>
      </c>
      <c r="N432" s="4">
        <v>53736</v>
      </c>
      <c r="O432" s="4">
        <v>0</v>
      </c>
      <c r="P432" s="4">
        <f>Table1[[#This Row],[September Revisions (rollover)]]+Table1[[#This Row],[September Revisions (new appropriations)]]</f>
        <v>53736</v>
      </c>
      <c r="Q432" s="4">
        <v>53736</v>
      </c>
      <c r="R432" s="4">
        <v>0</v>
      </c>
      <c r="S432" s="4"/>
      <c r="T432" s="4"/>
      <c r="U432" s="4"/>
      <c r="V432" s="4">
        <f t="shared" si="12"/>
        <v>0</v>
      </c>
      <c r="W432" s="4">
        <f t="shared" si="13"/>
        <v>53736</v>
      </c>
    </row>
    <row r="433" spans="1:23" ht="14.4" x14ac:dyDescent="0.3">
      <c r="A433" t="s">
        <v>36</v>
      </c>
      <c r="B433" t="s">
        <v>672</v>
      </c>
      <c r="C433" t="s">
        <v>56</v>
      </c>
      <c r="D433" t="s">
        <v>673</v>
      </c>
      <c r="E433" t="s">
        <v>34</v>
      </c>
      <c r="F433" t="s">
        <v>28</v>
      </c>
      <c r="G433" t="s">
        <v>669</v>
      </c>
      <c r="H433">
        <v>85870</v>
      </c>
      <c r="I433" t="s">
        <v>674</v>
      </c>
      <c r="J433" t="s">
        <v>675</v>
      </c>
      <c r="K433" s="4">
        <v>1000000</v>
      </c>
      <c r="L433" s="4">
        <v>262993.70999999996</v>
      </c>
      <c r="M433" s="4">
        <v>700000</v>
      </c>
      <c r="N433" s="4">
        <v>37006</v>
      </c>
      <c r="O433" s="4">
        <v>0</v>
      </c>
      <c r="P433" s="4">
        <f>Table1[[#This Row],[September Revisions (rollover)]]+Table1[[#This Row],[September Revisions (new appropriations)]]</f>
        <v>37006</v>
      </c>
      <c r="Q433" s="4">
        <v>737006</v>
      </c>
      <c r="R433" s="4">
        <v>0</v>
      </c>
      <c r="S433" s="4"/>
      <c r="T433" s="4"/>
      <c r="U433" s="4"/>
      <c r="V433" s="4">
        <f t="shared" si="12"/>
        <v>0</v>
      </c>
      <c r="W433" s="4">
        <f t="shared" si="13"/>
        <v>737006</v>
      </c>
    </row>
    <row r="434" spans="1:23" ht="14.4" x14ac:dyDescent="0.3">
      <c r="A434" t="s">
        <v>36</v>
      </c>
      <c r="B434" t="s">
        <v>88</v>
      </c>
      <c r="C434" t="s">
        <v>89</v>
      </c>
      <c r="D434" t="s">
        <v>90</v>
      </c>
      <c r="E434" t="s">
        <v>27</v>
      </c>
      <c r="F434" t="s">
        <v>28</v>
      </c>
      <c r="G434" t="s">
        <v>669</v>
      </c>
      <c r="H434">
        <v>85870</v>
      </c>
      <c r="I434" t="s">
        <v>91</v>
      </c>
      <c r="J434" t="s">
        <v>676</v>
      </c>
      <c r="K434" s="4">
        <v>0</v>
      </c>
      <c r="L434" s="4">
        <v>0</v>
      </c>
      <c r="M434" s="4">
        <v>0</v>
      </c>
      <c r="N434" s="4">
        <v>0</v>
      </c>
      <c r="O434" s="4">
        <v>0</v>
      </c>
      <c r="P434" s="4">
        <f>Table1[[#This Row],[September Revisions (rollover)]]+Table1[[#This Row],[September Revisions (new appropriations)]]</f>
        <v>0</v>
      </c>
      <c r="Q434" s="4">
        <v>0</v>
      </c>
      <c r="R434" s="4">
        <v>0</v>
      </c>
      <c r="S434" s="4">
        <v>0</v>
      </c>
      <c r="T434" s="4">
        <v>0</v>
      </c>
      <c r="U434" s="4">
        <v>0</v>
      </c>
      <c r="V434" s="4">
        <f t="shared" si="12"/>
        <v>0</v>
      </c>
      <c r="W434" s="4">
        <f t="shared" si="13"/>
        <v>0</v>
      </c>
    </row>
    <row r="435" spans="1:23" ht="14.4" x14ac:dyDescent="0.3">
      <c r="A435" t="s">
        <v>23</v>
      </c>
      <c r="B435" t="s">
        <v>677</v>
      </c>
      <c r="C435" t="s">
        <v>93</v>
      </c>
      <c r="D435" t="s">
        <v>678</v>
      </c>
      <c r="E435" t="s">
        <v>34</v>
      </c>
      <c r="F435" t="s">
        <v>28</v>
      </c>
      <c r="G435" t="s">
        <v>669</v>
      </c>
      <c r="H435">
        <v>84730</v>
      </c>
      <c r="J435" t="s">
        <v>679</v>
      </c>
      <c r="K435" s="4">
        <v>500000</v>
      </c>
      <c r="L435" s="4">
        <v>17960</v>
      </c>
      <c r="M435" s="4">
        <v>400000</v>
      </c>
      <c r="N435" s="4">
        <v>82040</v>
      </c>
      <c r="O435" s="4"/>
      <c r="P435" s="4">
        <f>Table1[[#This Row],[September Revisions (rollover)]]+Table1[[#This Row],[September Revisions (new appropriations)]]</f>
        <v>82040</v>
      </c>
      <c r="Q435" s="4">
        <v>482040</v>
      </c>
      <c r="R435" s="4"/>
      <c r="S435" s="4"/>
      <c r="T435" s="4"/>
      <c r="U435" s="4"/>
      <c r="V435" s="4">
        <f t="shared" si="12"/>
        <v>0</v>
      </c>
      <c r="W435" s="4">
        <f t="shared" si="13"/>
        <v>482040</v>
      </c>
    </row>
    <row r="436" spans="1:23" ht="14.4" x14ac:dyDescent="0.3">
      <c r="A436" t="s">
        <v>23</v>
      </c>
      <c r="B436" t="s">
        <v>680</v>
      </c>
      <c r="C436" t="s">
        <v>97</v>
      </c>
      <c r="D436" t="s">
        <v>47</v>
      </c>
      <c r="E436" t="s">
        <v>47</v>
      </c>
      <c r="F436" t="s">
        <v>28</v>
      </c>
      <c r="G436" t="s">
        <v>669</v>
      </c>
      <c r="H436">
        <v>84730</v>
      </c>
      <c r="J436" t="s">
        <v>681</v>
      </c>
      <c r="K436" s="4">
        <v>7320960</v>
      </c>
      <c r="L436" s="4">
        <v>4210</v>
      </c>
      <c r="M436" s="4">
        <v>20000000</v>
      </c>
      <c r="N436" s="4">
        <v>316751</v>
      </c>
      <c r="O436" s="4"/>
      <c r="P436" s="4">
        <f>Table1[[#This Row],[September Revisions (rollover)]]+Table1[[#This Row],[September Revisions (new appropriations)]]</f>
        <v>316751</v>
      </c>
      <c r="Q436" s="4">
        <v>4316751</v>
      </c>
      <c r="R436" s="4">
        <v>8000000</v>
      </c>
      <c r="S436" s="4">
        <v>8000000</v>
      </c>
      <c r="T436" s="4"/>
      <c r="U436" s="4"/>
      <c r="V436" s="4">
        <f t="shared" si="12"/>
        <v>8000000</v>
      </c>
      <c r="W436" s="4">
        <f t="shared" si="13"/>
        <v>20316751</v>
      </c>
    </row>
    <row r="437" spans="1:23" ht="14.4" x14ac:dyDescent="0.3">
      <c r="A437" t="s">
        <v>23</v>
      </c>
      <c r="B437" t="s">
        <v>682</v>
      </c>
      <c r="C437" t="s">
        <v>97</v>
      </c>
      <c r="D437" t="s">
        <v>98</v>
      </c>
      <c r="E437" t="s">
        <v>27</v>
      </c>
      <c r="F437" t="s">
        <v>28</v>
      </c>
      <c r="G437" t="s">
        <v>669</v>
      </c>
      <c r="H437">
        <v>84730</v>
      </c>
      <c r="J437" t="s">
        <v>683</v>
      </c>
      <c r="K437" s="4">
        <v>2000000</v>
      </c>
      <c r="L437" s="4" t="s">
        <v>152</v>
      </c>
      <c r="M437" s="4">
        <v>1500000</v>
      </c>
      <c r="N437" s="4">
        <v>500000</v>
      </c>
      <c r="O437" s="4"/>
      <c r="P437" s="4">
        <f>Table1[[#This Row],[September Revisions (rollover)]]+Table1[[#This Row],[September Revisions (new appropriations)]]</f>
        <v>500000</v>
      </c>
      <c r="Q437" s="4">
        <v>2000000</v>
      </c>
      <c r="R437" s="4"/>
      <c r="S437" s="4"/>
      <c r="T437" s="4"/>
      <c r="U437" s="4"/>
      <c r="V437" s="4">
        <f t="shared" si="12"/>
        <v>0</v>
      </c>
      <c r="W437" s="4">
        <f t="shared" si="13"/>
        <v>2000000</v>
      </c>
    </row>
    <row r="438" spans="1:23" ht="14.4" x14ac:dyDescent="0.3">
      <c r="A438" t="s">
        <v>496</v>
      </c>
      <c r="B438" t="s">
        <v>497</v>
      </c>
      <c r="C438" t="s">
        <v>97</v>
      </c>
      <c r="D438" t="s">
        <v>103</v>
      </c>
      <c r="E438" t="s">
        <v>104</v>
      </c>
      <c r="F438" t="s">
        <v>28</v>
      </c>
      <c r="G438" t="s">
        <v>669</v>
      </c>
      <c r="H438">
        <v>39901</v>
      </c>
      <c r="J438" t="s">
        <v>684</v>
      </c>
      <c r="K438" s="4">
        <v>571268.03</v>
      </c>
      <c r="L438" s="4">
        <v>681536.79</v>
      </c>
      <c r="M438" s="4">
        <v>22000</v>
      </c>
      <c r="N438" s="4">
        <v>0</v>
      </c>
      <c r="O438" s="4">
        <v>0</v>
      </c>
      <c r="P438" s="4">
        <f>Table1[[#This Row],[September Revisions (rollover)]]+Table1[[#This Row],[September Revisions (new appropriations)]]</f>
        <v>0</v>
      </c>
      <c r="Q438" s="4">
        <f>SUM(M438:O438)</f>
        <v>22000</v>
      </c>
      <c r="R438" s="4"/>
      <c r="S438" s="4"/>
      <c r="T438" s="4"/>
      <c r="U438" s="4"/>
      <c r="V438" s="4">
        <f t="shared" si="12"/>
        <v>0</v>
      </c>
      <c r="W438" s="4">
        <f t="shared" si="13"/>
        <v>22000</v>
      </c>
    </row>
    <row r="439" spans="1:23" ht="14.4" x14ac:dyDescent="0.3">
      <c r="A439" t="s">
        <v>23</v>
      </c>
      <c r="B439" t="s">
        <v>685</v>
      </c>
      <c r="C439" t="s">
        <v>25</v>
      </c>
      <c r="D439" t="s">
        <v>150</v>
      </c>
      <c r="E439" t="s">
        <v>53</v>
      </c>
      <c r="F439" t="s">
        <v>28</v>
      </c>
      <c r="G439" t="s">
        <v>669</v>
      </c>
      <c r="H439">
        <v>84730</v>
      </c>
      <c r="J439" t="s">
        <v>686</v>
      </c>
      <c r="K439" s="4">
        <v>10000000</v>
      </c>
      <c r="L439" s="4" t="s">
        <v>152</v>
      </c>
      <c r="M439" s="4">
        <v>4000000</v>
      </c>
      <c r="N439" s="4">
        <v>6000000</v>
      </c>
      <c r="O439" s="4"/>
      <c r="P439" s="4">
        <f>Table1[[#This Row],[September Revisions (rollover)]]+Table1[[#This Row],[September Revisions (new appropriations)]]</f>
        <v>6000000</v>
      </c>
      <c r="Q439" s="4">
        <v>40000000</v>
      </c>
      <c r="R439" s="4">
        <v>70000000</v>
      </c>
      <c r="S439" s="4">
        <v>32360617</v>
      </c>
      <c r="T439" s="4"/>
      <c r="U439" s="4"/>
      <c r="V439" s="4">
        <f t="shared" si="12"/>
        <v>32360617</v>
      </c>
      <c r="W439" s="4">
        <f t="shared" si="13"/>
        <v>142360617</v>
      </c>
    </row>
    <row r="440" spans="1:23" ht="14.4" x14ac:dyDescent="0.3">
      <c r="A440" t="s">
        <v>36</v>
      </c>
      <c r="B440" t="s">
        <v>687</v>
      </c>
      <c r="C440" t="s">
        <v>210</v>
      </c>
      <c r="D440" t="s">
        <v>172</v>
      </c>
      <c r="E440" t="s">
        <v>172</v>
      </c>
      <c r="F440" t="s">
        <v>28</v>
      </c>
      <c r="G440" t="s">
        <v>669</v>
      </c>
      <c r="H440">
        <v>85830</v>
      </c>
      <c r="I440" t="s">
        <v>688</v>
      </c>
      <c r="J440" t="s">
        <v>689</v>
      </c>
      <c r="K440" s="4">
        <v>195353</v>
      </c>
      <c r="L440" s="4">
        <v>0</v>
      </c>
      <c r="M440" s="4">
        <v>195353</v>
      </c>
      <c r="N440" s="4">
        <v>0</v>
      </c>
      <c r="O440" s="4">
        <v>0</v>
      </c>
      <c r="P440" s="4">
        <f>Table1[[#This Row],[September Revisions (rollover)]]+Table1[[#This Row],[September Revisions (new appropriations)]]</f>
        <v>0</v>
      </c>
      <c r="Q440" s="4">
        <v>195353</v>
      </c>
      <c r="R440" s="4">
        <v>0</v>
      </c>
      <c r="S440" s="4"/>
      <c r="T440" s="4"/>
      <c r="U440" s="4"/>
      <c r="V440" s="4">
        <f t="shared" si="12"/>
        <v>0</v>
      </c>
      <c r="W440" s="4">
        <f t="shared" si="13"/>
        <v>195353</v>
      </c>
    </row>
    <row r="441" spans="1:23" ht="14.4" x14ac:dyDescent="0.3">
      <c r="A441" t="s">
        <v>496</v>
      </c>
      <c r="B441" t="s">
        <v>220</v>
      </c>
      <c r="C441" t="s">
        <v>210</v>
      </c>
      <c r="D441" t="s">
        <v>216</v>
      </c>
      <c r="E441" t="s">
        <v>217</v>
      </c>
      <c r="F441" t="s">
        <v>28</v>
      </c>
      <c r="G441" t="s">
        <v>669</v>
      </c>
      <c r="H441">
        <v>39901</v>
      </c>
      <c r="J441" t="s">
        <v>219</v>
      </c>
      <c r="K441" s="3">
        <v>2055011.08</v>
      </c>
      <c r="L441" s="3">
        <v>1301078.1599999999</v>
      </c>
      <c r="M441" s="3">
        <v>0</v>
      </c>
      <c r="N441" s="3">
        <f>K441-L441</f>
        <v>753932.92000000016</v>
      </c>
      <c r="O441" s="3">
        <v>0</v>
      </c>
      <c r="P441" s="3">
        <f>Table1[[#This Row],[September Revisions (rollover)]]+Table1[[#This Row],[September Revisions (new appropriations)]]</f>
        <v>753932.92000000016</v>
      </c>
      <c r="Q441" s="3">
        <f t="shared" ref="Q441:Q447" si="14">SUM(M441:O441)</f>
        <v>753932.92000000016</v>
      </c>
      <c r="R441" s="3"/>
      <c r="S441" s="3"/>
      <c r="T441" s="3"/>
      <c r="U441" s="3"/>
      <c r="V441" s="4">
        <f t="shared" si="12"/>
        <v>0</v>
      </c>
      <c r="W441" s="3">
        <f t="shared" si="13"/>
        <v>753932.92000000016</v>
      </c>
    </row>
    <row r="442" spans="1:23" ht="14.4" x14ac:dyDescent="0.3">
      <c r="A442" t="s">
        <v>496</v>
      </c>
      <c r="B442" t="s">
        <v>690</v>
      </c>
      <c r="C442" t="s">
        <v>210</v>
      </c>
      <c r="D442" t="s">
        <v>47</v>
      </c>
      <c r="E442" t="s">
        <v>47</v>
      </c>
      <c r="F442" t="s">
        <v>28</v>
      </c>
      <c r="G442" t="s">
        <v>669</v>
      </c>
      <c r="H442">
        <v>39901</v>
      </c>
      <c r="J442" t="s">
        <v>691</v>
      </c>
      <c r="K442" s="4">
        <v>0</v>
      </c>
      <c r="L442" s="4">
        <v>0</v>
      </c>
      <c r="M442" s="4">
        <v>250000</v>
      </c>
      <c r="N442" s="4">
        <v>0</v>
      </c>
      <c r="O442" s="4">
        <v>0</v>
      </c>
      <c r="P442" s="4">
        <f>Table1[[#This Row],[September Revisions (rollover)]]+Table1[[#This Row],[September Revisions (new appropriations)]]</f>
        <v>0</v>
      </c>
      <c r="Q442" s="4">
        <f t="shared" si="14"/>
        <v>250000</v>
      </c>
      <c r="R442" s="4">
        <v>500000</v>
      </c>
      <c r="S442" s="4">
        <v>0</v>
      </c>
      <c r="T442" s="4">
        <v>0</v>
      </c>
      <c r="U442" s="4">
        <v>0</v>
      </c>
      <c r="V442" s="4">
        <f t="shared" si="12"/>
        <v>0</v>
      </c>
      <c r="W442" s="4">
        <f t="shared" si="13"/>
        <v>750000</v>
      </c>
    </row>
    <row r="443" spans="1:23" ht="14.4" x14ac:dyDescent="0.3">
      <c r="A443" t="s">
        <v>496</v>
      </c>
      <c r="B443" t="s">
        <v>692</v>
      </c>
      <c r="C443" t="s">
        <v>210</v>
      </c>
      <c r="D443" t="s">
        <v>693</v>
      </c>
      <c r="E443" t="s">
        <v>694</v>
      </c>
      <c r="F443" t="s">
        <v>28</v>
      </c>
      <c r="G443" t="s">
        <v>669</v>
      </c>
      <c r="H443">
        <v>39901</v>
      </c>
      <c r="J443" t="s">
        <v>695</v>
      </c>
      <c r="K443" s="4">
        <v>0</v>
      </c>
      <c r="L443" s="4">
        <v>0</v>
      </c>
      <c r="M443" s="4">
        <v>500000</v>
      </c>
      <c r="N443" s="4">
        <v>0</v>
      </c>
      <c r="O443" s="4"/>
      <c r="P443" s="4">
        <f>Table1[[#This Row],[September Revisions (rollover)]]+Table1[[#This Row],[September Revisions (new appropriations)]]</f>
        <v>0</v>
      </c>
      <c r="Q443" s="4">
        <f t="shared" si="14"/>
        <v>500000</v>
      </c>
      <c r="R443" s="4"/>
      <c r="S443" s="4"/>
      <c r="T443" s="4"/>
      <c r="U443" s="4"/>
      <c r="V443" s="4">
        <f t="shared" si="12"/>
        <v>0</v>
      </c>
      <c r="W443" s="4">
        <f t="shared" si="13"/>
        <v>500000</v>
      </c>
    </row>
    <row r="444" spans="1:23" ht="14.4" x14ac:dyDescent="0.3">
      <c r="A444" t="s">
        <v>496</v>
      </c>
      <c r="B444" t="s">
        <v>209</v>
      </c>
      <c r="C444" t="s">
        <v>210</v>
      </c>
      <c r="D444" t="s">
        <v>211</v>
      </c>
      <c r="E444" t="s">
        <v>95</v>
      </c>
      <c r="F444" t="s">
        <v>28</v>
      </c>
      <c r="G444" t="s">
        <v>669</v>
      </c>
      <c r="H444">
        <v>39901</v>
      </c>
      <c r="J444" t="s">
        <v>214</v>
      </c>
      <c r="K444" s="4">
        <v>0</v>
      </c>
      <c r="L444" s="4">
        <v>0</v>
      </c>
      <c r="M444" s="4">
        <v>1367665</v>
      </c>
      <c r="N444" s="4">
        <f>K444-L444</f>
        <v>0</v>
      </c>
      <c r="O444" s="4">
        <f>1000000+150000+100000+39176+53885+19968+174767+298991+1000000+85660</f>
        <v>2922447</v>
      </c>
      <c r="P444" s="4">
        <f>Table1[[#This Row],[September Revisions (rollover)]]+Table1[[#This Row],[September Revisions (new appropriations)]]</f>
        <v>2922447</v>
      </c>
      <c r="Q444" s="4">
        <f t="shared" si="14"/>
        <v>4290112</v>
      </c>
      <c r="R444" s="4"/>
      <c r="S444" s="4"/>
      <c r="T444" s="4"/>
      <c r="U444" s="4"/>
      <c r="V444" s="4">
        <f t="shared" si="12"/>
        <v>0</v>
      </c>
      <c r="W444" s="4">
        <f t="shared" si="13"/>
        <v>4290112</v>
      </c>
    </row>
    <row r="445" spans="1:23" ht="14.4" x14ac:dyDescent="0.3">
      <c r="A445" t="s">
        <v>496</v>
      </c>
      <c r="B445" t="s">
        <v>605</v>
      </c>
      <c r="C445" t="s">
        <v>210</v>
      </c>
      <c r="D445" t="s">
        <v>103</v>
      </c>
      <c r="E445" t="s">
        <v>263</v>
      </c>
      <c r="F445" t="s">
        <v>28</v>
      </c>
      <c r="G445" t="s">
        <v>669</v>
      </c>
      <c r="H445">
        <v>39901</v>
      </c>
      <c r="J445" t="s">
        <v>109</v>
      </c>
      <c r="K445" s="3">
        <v>0</v>
      </c>
      <c r="L445" s="3">
        <v>0</v>
      </c>
      <c r="M445" s="3">
        <v>0</v>
      </c>
      <c r="N445" s="3">
        <f>K445-L445</f>
        <v>0</v>
      </c>
      <c r="O445" s="3">
        <v>175000</v>
      </c>
      <c r="P445" s="3">
        <f>Table1[[#This Row],[September Revisions (rollover)]]+Table1[[#This Row],[September Revisions (new appropriations)]]</f>
        <v>175000</v>
      </c>
      <c r="Q445" s="3">
        <f t="shared" si="14"/>
        <v>175000</v>
      </c>
      <c r="R445" s="3">
        <v>225000</v>
      </c>
      <c r="S445" s="4">
        <v>0</v>
      </c>
      <c r="T445" s="4">
        <v>0</v>
      </c>
      <c r="U445" s="4">
        <v>0</v>
      </c>
      <c r="V445" s="4">
        <f t="shared" si="12"/>
        <v>0</v>
      </c>
      <c r="W445" s="4">
        <f t="shared" si="13"/>
        <v>400000</v>
      </c>
    </row>
    <row r="446" spans="1:23" ht="14.4" x14ac:dyDescent="0.3">
      <c r="A446" t="s">
        <v>496</v>
      </c>
      <c r="B446" t="s">
        <v>696</v>
      </c>
      <c r="C446" t="s">
        <v>210</v>
      </c>
      <c r="D446" t="s">
        <v>222</v>
      </c>
      <c r="E446" t="s">
        <v>27</v>
      </c>
      <c r="F446" t="s">
        <v>28</v>
      </c>
      <c r="G446" t="s">
        <v>669</v>
      </c>
      <c r="H446">
        <v>39901</v>
      </c>
      <c r="K446" s="4">
        <v>0</v>
      </c>
      <c r="L446" s="4">
        <v>0</v>
      </c>
      <c r="M446" s="3">
        <v>0</v>
      </c>
      <c r="N446" s="3">
        <f>K446-L446</f>
        <v>0</v>
      </c>
      <c r="O446" s="3">
        <v>0</v>
      </c>
      <c r="P446" s="3">
        <f>Table1[[#This Row],[September Revisions (rollover)]]+Table1[[#This Row],[September Revisions (new appropriations)]]</f>
        <v>0</v>
      </c>
      <c r="Q446" s="3">
        <f t="shared" si="14"/>
        <v>0</v>
      </c>
      <c r="R446" s="3">
        <v>1500000</v>
      </c>
      <c r="S446" s="4">
        <v>0</v>
      </c>
      <c r="T446" s="4">
        <v>1500000</v>
      </c>
      <c r="U446" s="4">
        <v>0</v>
      </c>
      <c r="V446" s="4">
        <f t="shared" si="12"/>
        <v>1500000</v>
      </c>
      <c r="W446" s="4">
        <f t="shared" si="13"/>
        <v>3000000</v>
      </c>
    </row>
    <row r="447" spans="1:23" ht="14.4" x14ac:dyDescent="0.3">
      <c r="A447" t="s">
        <v>496</v>
      </c>
      <c r="B447" t="s">
        <v>697</v>
      </c>
      <c r="C447" t="s">
        <v>210</v>
      </c>
      <c r="D447" t="s">
        <v>698</v>
      </c>
      <c r="E447" t="s">
        <v>699</v>
      </c>
      <c r="F447" t="s">
        <v>28</v>
      </c>
      <c r="G447" t="s">
        <v>669</v>
      </c>
      <c r="H447">
        <v>39901</v>
      </c>
      <c r="K447" s="4">
        <v>0</v>
      </c>
      <c r="L447" s="4">
        <v>0</v>
      </c>
      <c r="M447" s="3">
        <v>0</v>
      </c>
      <c r="N447" s="3">
        <f>K447-L447</f>
        <v>0</v>
      </c>
      <c r="O447" s="3">
        <v>0</v>
      </c>
      <c r="P447" s="3">
        <f>Table1[[#This Row],[September Revisions (rollover)]]+Table1[[#This Row],[September Revisions (new appropriations)]]</f>
        <v>0</v>
      </c>
      <c r="Q447" s="3">
        <f t="shared" si="14"/>
        <v>0</v>
      </c>
      <c r="R447" s="3">
        <v>200000</v>
      </c>
      <c r="S447" s="4">
        <v>0</v>
      </c>
      <c r="T447" s="4">
        <v>0</v>
      </c>
      <c r="U447" s="4">
        <v>1500000</v>
      </c>
      <c r="V447" s="4">
        <f t="shared" si="12"/>
        <v>1500000</v>
      </c>
      <c r="W447" s="4">
        <f t="shared" si="13"/>
        <v>1700000</v>
      </c>
    </row>
    <row r="448" spans="1:23" ht="14.4" x14ac:dyDescent="0.3">
      <c r="A448" t="s">
        <v>496</v>
      </c>
      <c r="B448" t="s">
        <v>700</v>
      </c>
      <c r="C448" t="s">
        <v>251</v>
      </c>
      <c r="D448" t="s">
        <v>47</v>
      </c>
      <c r="E448" t="s">
        <v>47</v>
      </c>
      <c r="F448" t="s">
        <v>28</v>
      </c>
      <c r="G448" t="s">
        <v>669</v>
      </c>
      <c r="H448">
        <v>39901</v>
      </c>
      <c r="J448" t="s">
        <v>253</v>
      </c>
      <c r="K448" s="3">
        <v>1089687.7999999998</v>
      </c>
      <c r="L448" s="3">
        <v>864129.74999999988</v>
      </c>
      <c r="M448" s="3">
        <v>0</v>
      </c>
      <c r="N448" s="3">
        <f>K448-L448</f>
        <v>225558.04999999993</v>
      </c>
      <c r="O448" s="3">
        <f>-150000</f>
        <v>-150000</v>
      </c>
      <c r="P448" s="3">
        <f>Table1[[#This Row],[September Revisions (rollover)]]+Table1[[#This Row],[September Revisions (new appropriations)]]</f>
        <v>75558.04999999993</v>
      </c>
      <c r="Q448" s="3">
        <v>0</v>
      </c>
      <c r="R448" s="3">
        <v>500000</v>
      </c>
      <c r="S448" s="3">
        <v>0</v>
      </c>
      <c r="T448" s="3">
        <v>1500000</v>
      </c>
      <c r="U448" s="3">
        <v>1500000</v>
      </c>
      <c r="V448" s="4">
        <f t="shared" si="12"/>
        <v>3000000</v>
      </c>
      <c r="W448" s="3">
        <f t="shared" si="13"/>
        <v>3500000</v>
      </c>
    </row>
    <row r="449" spans="1:23" ht="14.4" x14ac:dyDescent="0.3">
      <c r="A449" t="s">
        <v>36</v>
      </c>
      <c r="B449" t="s">
        <v>701</v>
      </c>
      <c r="C449" t="s">
        <v>259</v>
      </c>
      <c r="D449" t="s">
        <v>47</v>
      </c>
      <c r="E449" t="s">
        <v>47</v>
      </c>
      <c r="F449" t="s">
        <v>28</v>
      </c>
      <c r="G449" t="s">
        <v>669</v>
      </c>
      <c r="H449">
        <v>85850</v>
      </c>
      <c r="I449" t="s">
        <v>702</v>
      </c>
      <c r="J449" t="s">
        <v>703</v>
      </c>
      <c r="K449" s="4">
        <v>35588</v>
      </c>
      <c r="L449" s="4">
        <v>0</v>
      </c>
      <c r="M449" s="4">
        <v>0</v>
      </c>
      <c r="N449" s="4">
        <v>0</v>
      </c>
      <c r="O449" s="4">
        <v>0</v>
      </c>
      <c r="P449" s="4">
        <f>Table1[[#This Row],[September Revisions (rollover)]]+Table1[[#This Row],[September Revisions (new appropriations)]]</f>
        <v>0</v>
      </c>
      <c r="Q449" s="4">
        <v>0</v>
      </c>
      <c r="R449" s="4">
        <v>0</v>
      </c>
      <c r="S449" s="4">
        <v>0</v>
      </c>
      <c r="T449" s="4">
        <v>0</v>
      </c>
      <c r="U449" s="4">
        <v>0</v>
      </c>
      <c r="V449" s="4">
        <f t="shared" si="12"/>
        <v>0</v>
      </c>
      <c r="W449" s="4">
        <f t="shared" si="13"/>
        <v>0</v>
      </c>
    </row>
    <row r="450" spans="1:23" ht="14.4" x14ac:dyDescent="0.3">
      <c r="A450" t="s">
        <v>704</v>
      </c>
      <c r="B450" t="s">
        <v>705</v>
      </c>
      <c r="C450" t="s">
        <v>649</v>
      </c>
      <c r="D450" t="s">
        <v>46</v>
      </c>
      <c r="E450" t="s">
        <v>47</v>
      </c>
      <c r="F450" t="s">
        <v>28</v>
      </c>
      <c r="G450" t="s">
        <v>669</v>
      </c>
      <c r="H450">
        <v>18440</v>
      </c>
      <c r="I450" t="s">
        <v>706</v>
      </c>
      <c r="J450" s="5" t="s">
        <v>707</v>
      </c>
      <c r="K450" s="5">
        <v>1763675</v>
      </c>
      <c r="L450" s="4">
        <v>833190</v>
      </c>
      <c r="M450" s="4">
        <v>1539053</v>
      </c>
      <c r="N450" s="4">
        <f t="shared" ref="N450:N456" si="15">+K450-L450</f>
        <v>930485</v>
      </c>
      <c r="O450" s="4">
        <v>0</v>
      </c>
      <c r="P450" s="4">
        <f>Table1[[#This Row],[September Revisions (rollover)]]+Table1[[#This Row],[September Revisions (new appropriations)]]</f>
        <v>930485</v>
      </c>
      <c r="Q450" s="4">
        <f t="shared" ref="Q450:Q456" si="16">(K450-L450)+M450</f>
        <v>2469538</v>
      </c>
      <c r="R450" s="4">
        <v>1265864</v>
      </c>
      <c r="S450" s="4">
        <v>0</v>
      </c>
      <c r="T450" s="4">
        <v>0</v>
      </c>
      <c r="U450" s="4">
        <v>0</v>
      </c>
      <c r="V450" s="4">
        <f t="shared" ref="V450:V473" si="17">SUM(S450:U450)</f>
        <v>0</v>
      </c>
      <c r="W450" s="6">
        <f t="shared" ref="W450:W456" si="18">SUM(K450,M450,R450,S450,T450,U450)</f>
        <v>4568592</v>
      </c>
    </row>
    <row r="451" spans="1:23" ht="14.4" x14ac:dyDescent="0.3">
      <c r="A451" t="s">
        <v>704</v>
      </c>
      <c r="B451" t="s">
        <v>708</v>
      </c>
      <c r="C451" t="s">
        <v>649</v>
      </c>
      <c r="D451" t="s">
        <v>46</v>
      </c>
      <c r="E451" t="s">
        <v>47</v>
      </c>
      <c r="F451" t="s">
        <v>28</v>
      </c>
      <c r="G451" t="s">
        <v>669</v>
      </c>
      <c r="H451">
        <v>18440</v>
      </c>
      <c r="I451" t="s">
        <v>709</v>
      </c>
      <c r="J451" s="4" t="s">
        <v>707</v>
      </c>
      <c r="K451" s="4">
        <v>359910</v>
      </c>
      <c r="L451" s="4">
        <v>44320</v>
      </c>
      <c r="M451" s="4">
        <v>4805929</v>
      </c>
      <c r="N451" s="4">
        <f t="shared" si="15"/>
        <v>315590</v>
      </c>
      <c r="O451" s="4"/>
      <c r="P451" s="4">
        <f>Table1[[#This Row],[September Revisions (rollover)]]+Table1[[#This Row],[September Revisions (new appropriations)]]</f>
        <v>315590</v>
      </c>
      <c r="Q451" s="4">
        <f t="shared" si="16"/>
        <v>5121519</v>
      </c>
      <c r="R451" s="4">
        <v>0</v>
      </c>
      <c r="S451" s="4">
        <v>0</v>
      </c>
      <c r="T451" s="4">
        <v>0</v>
      </c>
      <c r="U451" s="4">
        <v>0</v>
      </c>
      <c r="V451" s="4">
        <f t="shared" si="17"/>
        <v>0</v>
      </c>
      <c r="W451" s="6">
        <f t="shared" si="18"/>
        <v>5165839</v>
      </c>
    </row>
    <row r="452" spans="1:23" ht="14.4" x14ac:dyDescent="0.3">
      <c r="A452" t="s">
        <v>704</v>
      </c>
      <c r="B452" t="s">
        <v>710</v>
      </c>
      <c r="C452" t="s">
        <v>649</v>
      </c>
      <c r="D452" t="s">
        <v>711</v>
      </c>
      <c r="E452" t="s">
        <v>712</v>
      </c>
      <c r="F452" t="s">
        <v>28</v>
      </c>
      <c r="G452" t="s">
        <v>669</v>
      </c>
      <c r="H452">
        <v>80110</v>
      </c>
      <c r="I452" t="s">
        <v>713</v>
      </c>
      <c r="J452" s="7" t="s">
        <v>713</v>
      </c>
      <c r="K452" s="5">
        <v>2681287.4</v>
      </c>
      <c r="L452" s="4">
        <v>997734</v>
      </c>
      <c r="M452" s="4">
        <v>0</v>
      </c>
      <c r="N452" s="4">
        <f t="shared" si="15"/>
        <v>1683553.4</v>
      </c>
      <c r="O452" s="4">
        <v>0</v>
      </c>
      <c r="P452" s="4">
        <f>Table1[[#This Row],[September Revisions (rollover)]]+Table1[[#This Row],[September Revisions (new appropriations)]]</f>
        <v>1683553.4</v>
      </c>
      <c r="Q452" s="4">
        <f t="shared" si="16"/>
        <v>1683553.4</v>
      </c>
      <c r="R452" s="4">
        <v>0</v>
      </c>
      <c r="S452" s="4">
        <v>0</v>
      </c>
      <c r="T452" s="4">
        <v>0</v>
      </c>
      <c r="U452" s="4">
        <v>0</v>
      </c>
      <c r="V452" s="4">
        <f t="shared" si="17"/>
        <v>0</v>
      </c>
      <c r="W452" s="6">
        <f t="shared" si="18"/>
        <v>2681287.4</v>
      </c>
    </row>
    <row r="453" spans="1:23" ht="14.4" x14ac:dyDescent="0.3">
      <c r="A453" t="s">
        <v>704</v>
      </c>
      <c r="B453" t="s">
        <v>714</v>
      </c>
      <c r="C453" t="s">
        <v>649</v>
      </c>
      <c r="D453" t="s">
        <v>46</v>
      </c>
      <c r="E453" t="s">
        <v>47</v>
      </c>
      <c r="F453" t="s">
        <v>28</v>
      </c>
      <c r="G453" t="s">
        <v>669</v>
      </c>
      <c r="H453">
        <v>18440</v>
      </c>
      <c r="I453" t="s">
        <v>715</v>
      </c>
      <c r="J453" s="5" t="s">
        <v>707</v>
      </c>
      <c r="K453" s="5">
        <v>90000</v>
      </c>
      <c r="L453" s="4">
        <v>1287.26</v>
      </c>
      <c r="M453" s="4">
        <v>110000</v>
      </c>
      <c r="N453" s="4">
        <f t="shared" si="15"/>
        <v>88712.74</v>
      </c>
      <c r="O453" s="4"/>
      <c r="P453" s="4">
        <f>Table1[[#This Row],[September Revisions (rollover)]]+Table1[[#This Row],[September Revisions (new appropriations)]]</f>
        <v>88712.74</v>
      </c>
      <c r="Q453" s="4">
        <f t="shared" si="16"/>
        <v>198712.74</v>
      </c>
      <c r="R453" s="4">
        <v>0</v>
      </c>
      <c r="S453" s="4">
        <v>300000</v>
      </c>
      <c r="T453" s="4">
        <v>300000</v>
      </c>
      <c r="U453" s="4">
        <v>300000</v>
      </c>
      <c r="V453" s="4">
        <f t="shared" si="17"/>
        <v>900000</v>
      </c>
      <c r="W453" s="6">
        <f t="shared" si="18"/>
        <v>1100000</v>
      </c>
    </row>
    <row r="454" spans="1:23" ht="14.4" x14ac:dyDescent="0.3">
      <c r="A454" t="s">
        <v>704</v>
      </c>
      <c r="B454" t="s">
        <v>716</v>
      </c>
      <c r="C454" t="s">
        <v>649</v>
      </c>
      <c r="D454" t="s">
        <v>46</v>
      </c>
      <c r="E454" t="s">
        <v>47</v>
      </c>
      <c r="F454" t="s">
        <v>28</v>
      </c>
      <c r="G454" t="s">
        <v>669</v>
      </c>
      <c r="H454">
        <v>18440</v>
      </c>
      <c r="I454" t="s">
        <v>717</v>
      </c>
      <c r="J454" s="5" t="s">
        <v>707</v>
      </c>
      <c r="K454" s="5">
        <v>50000</v>
      </c>
      <c r="L454" s="4">
        <v>1548</v>
      </c>
      <c r="M454" s="4">
        <v>500000</v>
      </c>
      <c r="N454" s="4">
        <f t="shared" si="15"/>
        <v>48452</v>
      </c>
      <c r="O454" s="4"/>
      <c r="P454" s="4">
        <f>Table1[[#This Row],[September Revisions (rollover)]]+Table1[[#This Row],[September Revisions (new appropriations)]]</f>
        <v>48452</v>
      </c>
      <c r="Q454" s="4">
        <f t="shared" si="16"/>
        <v>548452</v>
      </c>
      <c r="R454" s="4">
        <v>1000000</v>
      </c>
      <c r="S454" s="4">
        <v>0</v>
      </c>
      <c r="T454" s="4">
        <v>0</v>
      </c>
      <c r="U454" s="4">
        <v>0</v>
      </c>
      <c r="V454" s="4">
        <f t="shared" si="17"/>
        <v>0</v>
      </c>
      <c r="W454" s="6">
        <f t="shared" si="18"/>
        <v>1550000</v>
      </c>
    </row>
    <row r="455" spans="1:23" ht="14.4" x14ac:dyDescent="0.3">
      <c r="A455" t="s">
        <v>704</v>
      </c>
      <c r="B455" t="s">
        <v>718</v>
      </c>
      <c r="C455" t="s">
        <v>649</v>
      </c>
      <c r="D455" t="s">
        <v>46</v>
      </c>
      <c r="E455" t="s">
        <v>47</v>
      </c>
      <c r="F455" t="s">
        <v>28</v>
      </c>
      <c r="G455" t="s">
        <v>669</v>
      </c>
      <c r="H455">
        <v>18440</v>
      </c>
      <c r="I455" t="s">
        <v>676</v>
      </c>
      <c r="J455" s="4" t="s">
        <v>707</v>
      </c>
      <c r="K455" s="4">
        <v>0</v>
      </c>
      <c r="L455" s="4">
        <v>0</v>
      </c>
      <c r="M455" s="3">
        <v>350000</v>
      </c>
      <c r="N455" s="4">
        <f t="shared" si="15"/>
        <v>0</v>
      </c>
      <c r="O455" s="4">
        <v>0</v>
      </c>
      <c r="P455" s="4">
        <f>Table1[[#This Row],[September Revisions (rollover)]]+Table1[[#This Row],[September Revisions (new appropriations)]]</f>
        <v>0</v>
      </c>
      <c r="Q455" s="4">
        <f t="shared" si="16"/>
        <v>350000</v>
      </c>
      <c r="R455" s="4">
        <v>500000</v>
      </c>
      <c r="S455" s="4">
        <v>150000</v>
      </c>
      <c r="T455" s="4">
        <v>0</v>
      </c>
      <c r="U455" s="4">
        <v>0</v>
      </c>
      <c r="V455" s="4">
        <f t="shared" si="17"/>
        <v>150000</v>
      </c>
      <c r="W455" s="6">
        <f t="shared" si="18"/>
        <v>1000000</v>
      </c>
    </row>
    <row r="456" spans="1:23" ht="14.4" x14ac:dyDescent="0.3">
      <c r="A456" t="s">
        <v>704</v>
      </c>
      <c r="B456" t="s">
        <v>719</v>
      </c>
      <c r="C456" t="s">
        <v>649</v>
      </c>
      <c r="D456" t="s">
        <v>46</v>
      </c>
      <c r="E456" t="s">
        <v>47</v>
      </c>
      <c r="F456" t="s">
        <v>28</v>
      </c>
      <c r="G456" t="s">
        <v>669</v>
      </c>
      <c r="H456">
        <v>18440</v>
      </c>
      <c r="I456" t="s">
        <v>676</v>
      </c>
      <c r="J456" s="4" t="s">
        <v>707</v>
      </c>
      <c r="K456" s="4">
        <v>0</v>
      </c>
      <c r="L456" s="4">
        <v>0</v>
      </c>
      <c r="M456" s="3">
        <v>100000</v>
      </c>
      <c r="N456" s="4">
        <f t="shared" si="15"/>
        <v>0</v>
      </c>
      <c r="O456" s="4">
        <v>0</v>
      </c>
      <c r="P456" s="4">
        <f>Table1[[#This Row],[September Revisions (rollover)]]+Table1[[#This Row],[September Revisions (new appropriations)]]</f>
        <v>0</v>
      </c>
      <c r="Q456" s="4">
        <f t="shared" si="16"/>
        <v>100000</v>
      </c>
      <c r="R456" s="4">
        <v>200000</v>
      </c>
      <c r="S456" s="4">
        <v>50000</v>
      </c>
      <c r="T456" s="4">
        <v>0</v>
      </c>
      <c r="U456" s="4">
        <v>0</v>
      </c>
      <c r="V456" s="4">
        <f t="shared" si="17"/>
        <v>50000</v>
      </c>
      <c r="W456" s="6">
        <f t="shared" si="18"/>
        <v>350000</v>
      </c>
    </row>
    <row r="457" spans="1:23" ht="14.4" x14ac:dyDescent="0.3">
      <c r="A457" t="s">
        <v>496</v>
      </c>
      <c r="B457" t="s">
        <v>720</v>
      </c>
      <c r="C457" t="s">
        <v>266</v>
      </c>
      <c r="D457" t="s">
        <v>222</v>
      </c>
      <c r="E457" t="s">
        <v>27</v>
      </c>
      <c r="F457" t="s">
        <v>28</v>
      </c>
      <c r="G457" t="s">
        <v>669</v>
      </c>
      <c r="H457">
        <v>39901</v>
      </c>
      <c r="J457" t="s">
        <v>268</v>
      </c>
      <c r="K457" s="4">
        <v>1073250.1499999999</v>
      </c>
      <c r="L457" s="4">
        <v>218102.58</v>
      </c>
      <c r="M457" s="3">
        <v>843843</v>
      </c>
      <c r="N457" s="4">
        <f>K457-L457</f>
        <v>855147.57</v>
      </c>
      <c r="O457" s="4">
        <f>400000-1698991</f>
        <v>-1298991</v>
      </c>
      <c r="P457" s="4">
        <f>Table1[[#This Row],[September Revisions (rollover)]]+Table1[[#This Row],[September Revisions (new appropriations)]]</f>
        <v>-443843.43000000005</v>
      </c>
      <c r="Q457" s="4">
        <f>SUM(M457:O457)</f>
        <v>399999.56999999983</v>
      </c>
      <c r="R457" s="4">
        <v>0</v>
      </c>
      <c r="S457" s="4">
        <v>1500000</v>
      </c>
      <c r="T457" s="4">
        <v>0</v>
      </c>
      <c r="U457" s="4">
        <v>0</v>
      </c>
      <c r="V457" s="4">
        <f t="shared" si="17"/>
        <v>1500000</v>
      </c>
      <c r="W457" s="4">
        <f t="shared" ref="W457:W469" si="19">SUM(Q457:U457)</f>
        <v>1899999.5699999998</v>
      </c>
    </row>
    <row r="458" spans="1:23" ht="14.4" x14ac:dyDescent="0.3">
      <c r="A458" t="s">
        <v>496</v>
      </c>
      <c r="B458" t="s">
        <v>721</v>
      </c>
      <c r="C458" t="s">
        <v>266</v>
      </c>
      <c r="D458" t="s">
        <v>222</v>
      </c>
      <c r="E458" t="s">
        <v>27</v>
      </c>
      <c r="F458" t="s">
        <v>28</v>
      </c>
      <c r="G458" t="s">
        <v>669</v>
      </c>
      <c r="H458">
        <v>39901</v>
      </c>
      <c r="J458" t="s">
        <v>271</v>
      </c>
      <c r="K458" s="4">
        <v>1073432.06</v>
      </c>
      <c r="L458" s="4">
        <v>48665.030000000006</v>
      </c>
      <c r="M458" s="3">
        <v>500000</v>
      </c>
      <c r="N458" s="4">
        <f>K458-L458</f>
        <v>1024767.03</v>
      </c>
      <c r="O458" s="4">
        <f>-1000000-174767</f>
        <v>-1174767</v>
      </c>
      <c r="P458" s="4">
        <f>Table1[[#This Row],[September Revisions (rollover)]]+Table1[[#This Row],[September Revisions (new appropriations)]]</f>
        <v>-149999.96999999997</v>
      </c>
      <c r="Q458" s="4">
        <f>SUM(M458:O458)</f>
        <v>350000.03</v>
      </c>
      <c r="R458" s="4">
        <v>0</v>
      </c>
      <c r="S458" s="4">
        <v>1500000</v>
      </c>
      <c r="T458" s="4">
        <v>0</v>
      </c>
      <c r="U458" s="4">
        <v>0</v>
      </c>
      <c r="V458" s="4">
        <f t="shared" si="17"/>
        <v>1500000</v>
      </c>
      <c r="W458" s="4">
        <f t="shared" si="19"/>
        <v>1850000.03</v>
      </c>
    </row>
    <row r="459" spans="1:23" ht="14.4" x14ac:dyDescent="0.3">
      <c r="A459" t="s">
        <v>496</v>
      </c>
      <c r="B459" t="s">
        <v>722</v>
      </c>
      <c r="C459" t="s">
        <v>266</v>
      </c>
      <c r="D459" t="s">
        <v>107</v>
      </c>
      <c r="E459" t="s">
        <v>95</v>
      </c>
      <c r="F459" t="s">
        <v>28</v>
      </c>
      <c r="G459" t="s">
        <v>669</v>
      </c>
      <c r="H459">
        <v>39901</v>
      </c>
      <c r="J459" t="s">
        <v>279</v>
      </c>
      <c r="K459" s="3">
        <v>197734.42</v>
      </c>
      <c r="L459" s="3">
        <v>75201.61</v>
      </c>
      <c r="M459" s="3">
        <v>250000</v>
      </c>
      <c r="N459" s="3">
        <f>K459-L459</f>
        <v>122532.81000000001</v>
      </c>
      <c r="O459" s="3">
        <v>0</v>
      </c>
      <c r="P459" s="3">
        <f>Table1[[#This Row],[September Revisions (rollover)]]+Table1[[#This Row],[September Revisions (new appropriations)]]</f>
        <v>122532.81000000001</v>
      </c>
      <c r="Q459" s="3">
        <f>SUM(M459:O459)</f>
        <v>372532.81</v>
      </c>
      <c r="R459" s="3"/>
      <c r="S459" s="3"/>
      <c r="T459" s="3"/>
      <c r="U459" s="3"/>
      <c r="V459" s="4">
        <f t="shared" si="17"/>
        <v>0</v>
      </c>
      <c r="W459" s="3">
        <f t="shared" si="19"/>
        <v>372532.81</v>
      </c>
    </row>
    <row r="460" spans="1:23" ht="14.4" x14ac:dyDescent="0.3">
      <c r="A460" t="s">
        <v>496</v>
      </c>
      <c r="B460" t="s">
        <v>723</v>
      </c>
      <c r="C460" t="s">
        <v>266</v>
      </c>
      <c r="D460" t="s">
        <v>103</v>
      </c>
      <c r="E460" t="s">
        <v>104</v>
      </c>
      <c r="F460" t="s">
        <v>28</v>
      </c>
      <c r="G460" t="s">
        <v>669</v>
      </c>
      <c r="H460">
        <v>39901</v>
      </c>
      <c r="J460" t="s">
        <v>724</v>
      </c>
      <c r="K460" s="3">
        <v>379807.33000000007</v>
      </c>
      <c r="L460" s="3">
        <v>134328.51</v>
      </c>
      <c r="M460" s="3">
        <v>75000</v>
      </c>
      <c r="N460" s="3">
        <f>K460-L460</f>
        <v>245478.82000000007</v>
      </c>
      <c r="O460" s="3"/>
      <c r="P460" s="3">
        <f>Table1[[#This Row],[September Revisions (rollover)]]+Table1[[#This Row],[September Revisions (new appropriations)]]</f>
        <v>245478.82000000007</v>
      </c>
      <c r="Q460" s="3">
        <f>SUM(M460:O460)</f>
        <v>320478.82000000007</v>
      </c>
      <c r="R460" s="3"/>
      <c r="S460" s="3"/>
      <c r="T460" s="3"/>
      <c r="U460" s="3"/>
      <c r="V460" s="4">
        <f t="shared" si="17"/>
        <v>0</v>
      </c>
      <c r="W460" s="3">
        <f t="shared" si="19"/>
        <v>320478.82000000007</v>
      </c>
    </row>
    <row r="461" spans="1:23" ht="14.4" x14ac:dyDescent="0.3">
      <c r="A461" t="s">
        <v>36</v>
      </c>
      <c r="B461" t="s">
        <v>725</v>
      </c>
      <c r="C461" t="s">
        <v>307</v>
      </c>
      <c r="D461" t="s">
        <v>712</v>
      </c>
      <c r="E461" t="s">
        <v>712</v>
      </c>
      <c r="F461" t="s">
        <v>28</v>
      </c>
      <c r="G461" t="s">
        <v>669</v>
      </c>
      <c r="H461">
        <v>85870</v>
      </c>
      <c r="I461" t="s">
        <v>726</v>
      </c>
      <c r="J461" t="s">
        <v>727</v>
      </c>
      <c r="K461" s="4">
        <v>182557</v>
      </c>
      <c r="L461" s="4">
        <v>0</v>
      </c>
      <c r="M461" s="4">
        <v>182557</v>
      </c>
      <c r="N461" s="4">
        <v>0</v>
      </c>
      <c r="O461" s="4">
        <v>0</v>
      </c>
      <c r="P461" s="4">
        <f>Table1[[#This Row],[September Revisions (rollover)]]+Table1[[#This Row],[September Revisions (new appropriations)]]</f>
        <v>0</v>
      </c>
      <c r="Q461" s="4">
        <v>182557</v>
      </c>
      <c r="R461" s="4">
        <v>0</v>
      </c>
      <c r="S461" s="4"/>
      <c r="T461" s="4"/>
      <c r="U461" s="4"/>
      <c r="V461" s="4">
        <f t="shared" si="17"/>
        <v>0</v>
      </c>
      <c r="W461" s="4">
        <f t="shared" si="19"/>
        <v>182557</v>
      </c>
    </row>
    <row r="462" spans="1:23" ht="14.4" x14ac:dyDescent="0.3">
      <c r="A462" t="s">
        <v>36</v>
      </c>
      <c r="B462" t="s">
        <v>728</v>
      </c>
      <c r="C462" t="s">
        <v>307</v>
      </c>
      <c r="D462" t="s">
        <v>47</v>
      </c>
      <c r="E462" t="s">
        <v>47</v>
      </c>
      <c r="F462" t="s">
        <v>28</v>
      </c>
      <c r="G462" t="s">
        <v>669</v>
      </c>
      <c r="H462">
        <v>85870</v>
      </c>
      <c r="I462" t="s">
        <v>729</v>
      </c>
      <c r="J462" t="s">
        <v>727</v>
      </c>
      <c r="K462" s="4">
        <v>6321555</v>
      </c>
      <c r="L462" s="4">
        <v>1109827.02</v>
      </c>
      <c r="M462" s="4">
        <v>4160018</v>
      </c>
      <c r="N462" s="4">
        <v>1051710</v>
      </c>
      <c r="O462" s="4">
        <v>0</v>
      </c>
      <c r="P462" s="4">
        <f>Table1[[#This Row],[September Revisions (rollover)]]+Table1[[#This Row],[September Revisions (new appropriations)]]</f>
        <v>1051710</v>
      </c>
      <c r="Q462" s="4">
        <v>5211728</v>
      </c>
      <c r="R462" s="4">
        <v>0</v>
      </c>
      <c r="S462" s="4"/>
      <c r="T462" s="4"/>
      <c r="U462" s="4"/>
      <c r="V462" s="4">
        <f t="shared" si="17"/>
        <v>0</v>
      </c>
      <c r="W462" s="4">
        <f t="shared" si="19"/>
        <v>5211728</v>
      </c>
    </row>
    <row r="463" spans="1:23" ht="14.4" x14ac:dyDescent="0.3">
      <c r="A463" t="s">
        <v>36</v>
      </c>
      <c r="B463" t="s">
        <v>730</v>
      </c>
      <c r="C463" t="s">
        <v>307</v>
      </c>
      <c r="D463" t="s">
        <v>263</v>
      </c>
      <c r="E463" t="s">
        <v>263</v>
      </c>
      <c r="F463" t="s">
        <v>28</v>
      </c>
      <c r="G463" t="s">
        <v>669</v>
      </c>
      <c r="H463">
        <v>85870</v>
      </c>
      <c r="I463" t="s">
        <v>731</v>
      </c>
      <c r="J463" t="s">
        <v>727</v>
      </c>
      <c r="K463" s="4">
        <v>100000</v>
      </c>
      <c r="L463" s="4">
        <v>0</v>
      </c>
      <c r="M463" s="4">
        <v>100000</v>
      </c>
      <c r="N463" s="4">
        <v>0</v>
      </c>
      <c r="O463" s="4">
        <v>0</v>
      </c>
      <c r="P463" s="4">
        <f>Table1[[#This Row],[September Revisions (rollover)]]+Table1[[#This Row],[September Revisions (new appropriations)]]</f>
        <v>0</v>
      </c>
      <c r="Q463" s="4">
        <v>100000</v>
      </c>
      <c r="R463" s="4">
        <v>0</v>
      </c>
      <c r="S463" s="4"/>
      <c r="T463" s="4"/>
      <c r="U463" s="4"/>
      <c r="V463" s="4">
        <f t="shared" si="17"/>
        <v>0</v>
      </c>
      <c r="W463" s="4">
        <f t="shared" si="19"/>
        <v>100000</v>
      </c>
    </row>
    <row r="464" spans="1:23" ht="14.4" x14ac:dyDescent="0.3">
      <c r="A464" t="s">
        <v>36</v>
      </c>
      <c r="B464" t="s">
        <v>732</v>
      </c>
      <c r="C464" t="s">
        <v>307</v>
      </c>
      <c r="D464" t="s">
        <v>263</v>
      </c>
      <c r="E464" t="s">
        <v>263</v>
      </c>
      <c r="F464" t="s">
        <v>28</v>
      </c>
      <c r="G464" t="s">
        <v>669</v>
      </c>
      <c r="H464">
        <v>85870</v>
      </c>
      <c r="I464" t="s">
        <v>733</v>
      </c>
      <c r="J464" t="s">
        <v>727</v>
      </c>
      <c r="K464" s="4">
        <v>32400</v>
      </c>
      <c r="L464" s="4">
        <v>0</v>
      </c>
      <c r="M464" s="4">
        <v>32400</v>
      </c>
      <c r="N464" s="4">
        <v>0</v>
      </c>
      <c r="O464" s="4">
        <v>0</v>
      </c>
      <c r="P464" s="4">
        <f>Table1[[#This Row],[September Revisions (rollover)]]+Table1[[#This Row],[September Revisions (new appropriations)]]</f>
        <v>0</v>
      </c>
      <c r="Q464" s="4">
        <v>32400</v>
      </c>
      <c r="R464" s="4">
        <v>0</v>
      </c>
      <c r="S464" s="4"/>
      <c r="T464" s="4"/>
      <c r="U464" s="4"/>
      <c r="V464" s="4">
        <f t="shared" si="17"/>
        <v>0</v>
      </c>
      <c r="W464" s="4">
        <f t="shared" si="19"/>
        <v>32400</v>
      </c>
    </row>
    <row r="465" spans="1:23" ht="14.4" x14ac:dyDescent="0.3">
      <c r="A465" t="s">
        <v>36</v>
      </c>
      <c r="B465" t="s">
        <v>734</v>
      </c>
      <c r="C465" t="s">
        <v>307</v>
      </c>
      <c r="D465" t="s">
        <v>47</v>
      </c>
      <c r="E465" t="s">
        <v>263</v>
      </c>
      <c r="F465" t="s">
        <v>28</v>
      </c>
      <c r="G465" t="s">
        <v>669</v>
      </c>
      <c r="H465">
        <v>85870</v>
      </c>
      <c r="I465" t="s">
        <v>735</v>
      </c>
      <c r="J465" t="s">
        <v>727</v>
      </c>
      <c r="K465" s="4">
        <v>531760</v>
      </c>
      <c r="L465" s="4">
        <v>3504.53</v>
      </c>
      <c r="M465" s="4">
        <v>511313</v>
      </c>
      <c r="N465" s="4">
        <v>16942</v>
      </c>
      <c r="O465" s="4">
        <v>0</v>
      </c>
      <c r="P465" s="4">
        <f>Table1[[#This Row],[September Revisions (rollover)]]+Table1[[#This Row],[September Revisions (new appropriations)]]</f>
        <v>16942</v>
      </c>
      <c r="Q465" s="4">
        <v>528255</v>
      </c>
      <c r="R465" s="4">
        <v>0</v>
      </c>
      <c r="S465" s="4"/>
      <c r="T465" s="4"/>
      <c r="U465" s="4"/>
      <c r="V465" s="4">
        <f t="shared" si="17"/>
        <v>0</v>
      </c>
      <c r="W465" s="4">
        <f t="shared" si="19"/>
        <v>528255</v>
      </c>
    </row>
    <row r="466" spans="1:23" ht="14.4" x14ac:dyDescent="0.3">
      <c r="A466" t="s">
        <v>496</v>
      </c>
      <c r="B466" t="s">
        <v>220</v>
      </c>
      <c r="C466" t="s">
        <v>210</v>
      </c>
      <c r="D466" t="s">
        <v>216</v>
      </c>
      <c r="E466" t="s">
        <v>217</v>
      </c>
      <c r="F466" t="s">
        <v>28</v>
      </c>
      <c r="G466" t="s">
        <v>736</v>
      </c>
      <c r="H466">
        <v>39931</v>
      </c>
      <c r="K466" s="3">
        <v>0</v>
      </c>
      <c r="L466" s="3">
        <v>0</v>
      </c>
      <c r="M466" s="3">
        <v>1503448</v>
      </c>
      <c r="N466" s="3">
        <f>K466-L466</f>
        <v>0</v>
      </c>
      <c r="O466" s="3">
        <f>1300000+(1652834.8-1503448)</f>
        <v>1449386.8</v>
      </c>
      <c r="P466" s="3">
        <f>Table1[[#This Row],[September Revisions (rollover)]]+Table1[[#This Row],[September Revisions (new appropriations)]]</f>
        <v>1449386.8</v>
      </c>
      <c r="Q466" s="3">
        <f>SUM(M466:O466)</f>
        <v>2952834.8</v>
      </c>
      <c r="R466" s="3"/>
      <c r="S466" s="3"/>
      <c r="T466" s="3"/>
      <c r="U466" s="3"/>
      <c r="V466" s="4">
        <f t="shared" si="17"/>
        <v>0</v>
      </c>
      <c r="W466" s="3">
        <f t="shared" si="19"/>
        <v>2952834.8</v>
      </c>
    </row>
    <row r="467" spans="1:23" ht="14.4" x14ac:dyDescent="0.3">
      <c r="A467" t="s">
        <v>496</v>
      </c>
      <c r="B467" t="s">
        <v>737</v>
      </c>
      <c r="C467" t="s">
        <v>210</v>
      </c>
      <c r="D467" t="s">
        <v>107</v>
      </c>
      <c r="E467" t="s">
        <v>95</v>
      </c>
      <c r="F467" t="s">
        <v>28</v>
      </c>
      <c r="G467" t="s">
        <v>736</v>
      </c>
      <c r="H467">
        <v>39931</v>
      </c>
      <c r="K467" s="3">
        <v>0</v>
      </c>
      <c r="L467" s="3">
        <v>0</v>
      </c>
      <c r="M467" s="3">
        <v>111069</v>
      </c>
      <c r="N467" s="3">
        <f>K467-L467</f>
        <v>0</v>
      </c>
      <c r="O467" s="3">
        <v>0</v>
      </c>
      <c r="P467" s="3">
        <f>Table1[[#This Row],[September Revisions (rollover)]]+Table1[[#This Row],[September Revisions (new appropriations)]]</f>
        <v>0</v>
      </c>
      <c r="Q467" s="3">
        <f>SUM(M467:O467)</f>
        <v>111069</v>
      </c>
      <c r="R467" s="3"/>
      <c r="S467" s="4"/>
      <c r="T467" s="4"/>
      <c r="U467" s="4"/>
      <c r="V467" s="4">
        <f t="shared" si="17"/>
        <v>0</v>
      </c>
      <c r="W467" s="4">
        <f t="shared" si="19"/>
        <v>111069</v>
      </c>
    </row>
    <row r="468" spans="1:23" ht="14.4" x14ac:dyDescent="0.3">
      <c r="A468" t="s">
        <v>496</v>
      </c>
      <c r="B468" t="s">
        <v>696</v>
      </c>
      <c r="C468" t="s">
        <v>210</v>
      </c>
      <c r="D468" t="s">
        <v>222</v>
      </c>
      <c r="E468" t="s">
        <v>27</v>
      </c>
      <c r="F468" t="s">
        <v>28</v>
      </c>
      <c r="G468" t="s">
        <v>736</v>
      </c>
      <c r="H468">
        <v>39931</v>
      </c>
      <c r="K468" s="3">
        <v>0</v>
      </c>
      <c r="L468" s="3">
        <v>0</v>
      </c>
      <c r="M468" s="3">
        <v>655992</v>
      </c>
      <c r="N468" s="3">
        <f>K468-L468</f>
        <v>0</v>
      </c>
      <c r="O468" s="3">
        <f>640634.29-655992</f>
        <v>-15357.709999999963</v>
      </c>
      <c r="P468" s="3">
        <f>Table1[[#This Row],[September Revisions (rollover)]]+Table1[[#This Row],[September Revisions (new appropriations)]]</f>
        <v>-15357.709999999963</v>
      </c>
      <c r="Q468" s="3">
        <f>SUM(M468:O468)</f>
        <v>640634.29</v>
      </c>
      <c r="R468" s="3"/>
      <c r="S468" s="4"/>
      <c r="T468" s="4"/>
      <c r="U468" s="4"/>
      <c r="V468" s="4">
        <f t="shared" si="17"/>
        <v>0</v>
      </c>
      <c r="W468" s="4">
        <f t="shared" si="19"/>
        <v>640634.29</v>
      </c>
    </row>
    <row r="469" spans="1:23" ht="14.4" x14ac:dyDescent="0.3">
      <c r="A469" t="s">
        <v>496</v>
      </c>
      <c r="B469" t="s">
        <v>697</v>
      </c>
      <c r="C469" t="s">
        <v>210</v>
      </c>
      <c r="D469" t="s">
        <v>698</v>
      </c>
      <c r="E469" t="s">
        <v>699</v>
      </c>
      <c r="F469" t="s">
        <v>28</v>
      </c>
      <c r="G469" t="s">
        <v>736</v>
      </c>
      <c r="H469">
        <v>39931</v>
      </c>
      <c r="K469" s="3">
        <v>0</v>
      </c>
      <c r="L469" s="3">
        <v>0</v>
      </c>
      <c r="M469" s="3">
        <v>0</v>
      </c>
      <c r="N469" s="3">
        <f>K469-L469</f>
        <v>0</v>
      </c>
      <c r="O469" s="3">
        <v>80724.27</v>
      </c>
      <c r="P469" s="3">
        <f>Table1[[#This Row],[September Revisions (rollover)]]+Table1[[#This Row],[September Revisions (new appropriations)]]</f>
        <v>80724.27</v>
      </c>
      <c r="Q469" s="3">
        <f>SUM(M469:O469)</f>
        <v>80724.27</v>
      </c>
      <c r="R469" s="3"/>
      <c r="S469" s="4"/>
      <c r="T469" s="4"/>
      <c r="U469" s="4"/>
      <c r="V469" s="4">
        <f t="shared" si="17"/>
        <v>0</v>
      </c>
      <c r="W469" s="4">
        <f t="shared" si="19"/>
        <v>80724.27</v>
      </c>
    </row>
    <row r="470" spans="1:23" ht="14.4" x14ac:dyDescent="0.3">
      <c r="A470" t="s">
        <v>704</v>
      </c>
      <c r="B470" t="s">
        <v>738</v>
      </c>
      <c r="C470" t="s">
        <v>649</v>
      </c>
      <c r="D470" t="s">
        <v>46</v>
      </c>
      <c r="E470" t="s">
        <v>47</v>
      </c>
      <c r="F470" t="s">
        <v>28</v>
      </c>
      <c r="G470" t="s">
        <v>739</v>
      </c>
      <c r="H470">
        <v>18442</v>
      </c>
      <c r="I470" t="s">
        <v>740</v>
      </c>
      <c r="J470" s="5" t="s">
        <v>741</v>
      </c>
      <c r="K470" s="5">
        <v>4886440</v>
      </c>
      <c r="L470" s="4">
        <v>1293540.47</v>
      </c>
      <c r="M470" s="4">
        <v>1569794</v>
      </c>
      <c r="N470" s="4">
        <f>+K470-L470</f>
        <v>3592899.5300000003</v>
      </c>
      <c r="O470" s="4"/>
      <c r="P470" s="4">
        <f>Table1[[#This Row],[September Revisions (rollover)]]+Table1[[#This Row],[September Revisions (new appropriations)]]</f>
        <v>3592899.5300000003</v>
      </c>
      <c r="Q470" s="4">
        <f>(K470-L470)+M470</f>
        <v>5162693.53</v>
      </c>
      <c r="R470" s="4">
        <v>0</v>
      </c>
      <c r="S470" s="4">
        <v>0</v>
      </c>
      <c r="T470" s="4">
        <v>0</v>
      </c>
      <c r="U470" s="4">
        <v>0</v>
      </c>
      <c r="V470" s="4">
        <f t="shared" si="17"/>
        <v>0</v>
      </c>
      <c r="W470" s="6">
        <f>SUM(K470,M470,R470,S470,T470,U470)</f>
        <v>6456234</v>
      </c>
    </row>
    <row r="471" spans="1:23" ht="14.4" x14ac:dyDescent="0.3">
      <c r="A471" t="s">
        <v>496</v>
      </c>
      <c r="B471" t="s">
        <v>220</v>
      </c>
      <c r="C471" t="s">
        <v>210</v>
      </c>
      <c r="D471" t="s">
        <v>216</v>
      </c>
      <c r="E471" t="s">
        <v>217</v>
      </c>
      <c r="F471" t="s">
        <v>28</v>
      </c>
      <c r="G471" t="s">
        <v>676</v>
      </c>
      <c r="H471">
        <v>39911</v>
      </c>
      <c r="K471" s="3">
        <v>0</v>
      </c>
      <c r="L471" s="3">
        <v>0</v>
      </c>
      <c r="M471" s="3">
        <v>0</v>
      </c>
      <c r="N471" s="3">
        <f>K471-L471</f>
        <v>0</v>
      </c>
      <c r="O471" s="3">
        <v>0</v>
      </c>
      <c r="P471" s="3">
        <f>Table1[[#This Row],[September Revisions (rollover)]]+Table1[[#This Row],[September Revisions (new appropriations)]]</f>
        <v>0</v>
      </c>
      <c r="Q471" s="3">
        <f>SUM(M471:O471)</f>
        <v>0</v>
      </c>
      <c r="R471" s="3">
        <v>8000000</v>
      </c>
      <c r="S471" s="3">
        <v>0</v>
      </c>
      <c r="T471" s="3">
        <v>0</v>
      </c>
      <c r="U471" s="3">
        <v>0</v>
      </c>
      <c r="V471" s="4">
        <f t="shared" si="17"/>
        <v>0</v>
      </c>
      <c r="W471" s="3">
        <f>SUM(Q471:U471)</f>
        <v>8000000</v>
      </c>
    </row>
    <row r="472" spans="1:23" ht="14.4" x14ac:dyDescent="0.3">
      <c r="A472" t="s">
        <v>496</v>
      </c>
      <c r="B472" t="s">
        <v>720</v>
      </c>
      <c r="C472" t="s">
        <v>266</v>
      </c>
      <c r="D472" t="s">
        <v>222</v>
      </c>
      <c r="E472" t="s">
        <v>27</v>
      </c>
      <c r="F472" t="s">
        <v>28</v>
      </c>
      <c r="G472" t="s">
        <v>676</v>
      </c>
      <c r="H472">
        <v>39911</v>
      </c>
      <c r="K472" s="4">
        <v>0</v>
      </c>
      <c r="L472" s="4">
        <v>0</v>
      </c>
      <c r="M472" s="3">
        <v>0</v>
      </c>
      <c r="N472" s="4">
        <f>K472-L472</f>
        <v>0</v>
      </c>
      <c r="O472" s="4">
        <v>0</v>
      </c>
      <c r="P472" s="4">
        <f>Table1[[#This Row],[September Revisions (rollover)]]+Table1[[#This Row],[September Revisions (new appropriations)]]</f>
        <v>0</v>
      </c>
      <c r="Q472" s="4">
        <f>SUM(M472:O472)</f>
        <v>0</v>
      </c>
      <c r="R472" s="4">
        <v>0</v>
      </c>
      <c r="S472" s="4">
        <v>1500000</v>
      </c>
      <c r="T472" s="4">
        <v>0</v>
      </c>
      <c r="U472" s="4">
        <v>0</v>
      </c>
      <c r="V472" s="4">
        <f t="shared" si="17"/>
        <v>1500000</v>
      </c>
      <c r="W472" s="4">
        <f>SUM(Q472:U472)</f>
        <v>1500000</v>
      </c>
    </row>
    <row r="473" spans="1:23" ht="14.4" x14ac:dyDescent="0.3">
      <c r="A473" t="s">
        <v>496</v>
      </c>
      <c r="B473" t="s">
        <v>721</v>
      </c>
      <c r="C473" t="s">
        <v>266</v>
      </c>
      <c r="D473" t="s">
        <v>222</v>
      </c>
      <c r="E473" t="s">
        <v>27</v>
      </c>
      <c r="F473" t="s">
        <v>28</v>
      </c>
      <c r="G473" t="s">
        <v>676</v>
      </c>
      <c r="H473">
        <v>39911</v>
      </c>
      <c r="K473" s="4">
        <v>0</v>
      </c>
      <c r="L473" s="4">
        <v>0</v>
      </c>
      <c r="M473" s="3">
        <v>0</v>
      </c>
      <c r="N473" s="4">
        <f>K473-L473</f>
        <v>0</v>
      </c>
      <c r="O473" s="4">
        <v>0</v>
      </c>
      <c r="P473" s="4">
        <f>Table1[[#This Row],[September Revisions (rollover)]]+Table1[[#This Row],[September Revisions (new appropriations)]]</f>
        <v>0</v>
      </c>
      <c r="Q473" s="4">
        <f>SUM(M473:O473)</f>
        <v>0</v>
      </c>
      <c r="R473" s="4">
        <v>0</v>
      </c>
      <c r="S473" s="4">
        <v>1500000</v>
      </c>
      <c r="T473" s="4">
        <v>0</v>
      </c>
      <c r="U473" s="4">
        <v>0</v>
      </c>
      <c r="V473" s="4">
        <f t="shared" si="17"/>
        <v>1500000</v>
      </c>
      <c r="W473" s="4">
        <f>SUM(Q473:U473)</f>
        <v>1500000</v>
      </c>
    </row>
    <row r="474" spans="1:23" ht="14.4" x14ac:dyDescent="0.3">
      <c r="K474" s="4"/>
      <c r="L474" s="4"/>
      <c r="M474" s="4"/>
      <c r="N474" s="4"/>
      <c r="O474" s="4"/>
      <c r="P474" s="4"/>
      <c r="Q474" s="4"/>
      <c r="R474" s="4"/>
      <c r="S474" s="4"/>
      <c r="T474" s="4"/>
      <c r="U474" s="4"/>
      <c r="V474" s="4"/>
      <c r="W474" s="4"/>
    </row>
    <row r="475" spans="1:23" ht="14.4" x14ac:dyDescent="0.3">
      <c r="K475" s="4"/>
      <c r="L475" s="4"/>
      <c r="M475" s="4"/>
      <c r="N475" s="4"/>
      <c r="O475" s="4"/>
      <c r="P475" s="4"/>
      <c r="Q475" s="4"/>
      <c r="R475" s="4"/>
      <c r="S475" s="4"/>
      <c r="T475" s="4"/>
      <c r="U475" s="4"/>
      <c r="V475" s="4"/>
      <c r="W475" s="4"/>
    </row>
    <row r="476" spans="1:23" ht="14.4" x14ac:dyDescent="0.3">
      <c r="K476" s="4"/>
      <c r="L476" s="4"/>
      <c r="M476" s="4"/>
      <c r="N476" s="4"/>
      <c r="O476" s="4"/>
      <c r="P476" s="4"/>
      <c r="Q476" s="4"/>
      <c r="R476" s="4"/>
      <c r="S476" s="4"/>
      <c r="T476" s="4"/>
      <c r="U476" s="4"/>
      <c r="V476" s="4"/>
      <c r="W476" s="4"/>
    </row>
    <row r="477" spans="1:23" ht="14.4" x14ac:dyDescent="0.3">
      <c r="K477" s="4"/>
      <c r="L477" s="4"/>
      <c r="M477" s="4"/>
      <c r="N477" s="4"/>
      <c r="O477" s="4"/>
      <c r="P477" s="4"/>
      <c r="Q477" s="4"/>
      <c r="R477" s="4"/>
      <c r="S477" s="4"/>
      <c r="T477" s="4"/>
      <c r="U477" s="4"/>
      <c r="V477" s="4"/>
      <c r="W477" s="4"/>
    </row>
    <row r="478" spans="1:23" ht="14.4" x14ac:dyDescent="0.3">
      <c r="K478" s="4"/>
      <c r="L478" s="4"/>
      <c r="M478" s="4"/>
      <c r="N478" s="4"/>
      <c r="O478" s="4"/>
      <c r="P478" s="4"/>
      <c r="Q478" s="4"/>
      <c r="R478" s="4"/>
      <c r="S478" s="4"/>
      <c r="T478" s="4"/>
      <c r="U478" s="4"/>
      <c r="V478" s="4"/>
      <c r="W478" s="4"/>
    </row>
    <row r="479" spans="1:23" ht="14.4" x14ac:dyDescent="0.3">
      <c r="K479" s="4"/>
      <c r="L479" s="4"/>
      <c r="M479" s="4"/>
      <c r="N479" s="4"/>
      <c r="O479" s="4"/>
      <c r="P479" s="4"/>
      <c r="Q479" s="4"/>
      <c r="R479" s="4"/>
      <c r="S479" s="4"/>
      <c r="T479" s="4"/>
      <c r="U479" s="4"/>
      <c r="V479" s="4"/>
      <c r="W479" s="4"/>
    </row>
    <row r="480" spans="1:23" ht="14.4" x14ac:dyDescent="0.3">
      <c r="K480" s="4"/>
      <c r="L480" s="4"/>
      <c r="M480" s="4"/>
      <c r="N480" s="4"/>
      <c r="O480" s="4"/>
      <c r="P480" s="4"/>
      <c r="Q480" s="4"/>
      <c r="R480" s="4"/>
      <c r="S480" s="4"/>
      <c r="T480" s="4"/>
      <c r="U480" s="4"/>
      <c r="V480" s="4"/>
      <c r="W480" s="4"/>
    </row>
    <row r="481" spans="11:23" ht="14.4" x14ac:dyDescent="0.3">
      <c r="K481" s="4"/>
      <c r="L481" s="4"/>
      <c r="M481" s="4"/>
      <c r="N481" s="4"/>
      <c r="O481" s="4"/>
      <c r="P481" s="4"/>
      <c r="Q481" s="4"/>
      <c r="R481" s="4"/>
      <c r="S481" s="4"/>
      <c r="T481" s="4"/>
      <c r="U481" s="4"/>
      <c r="V481" s="4"/>
      <c r="W481" s="4"/>
    </row>
    <row r="482" spans="11:23" ht="14.4" x14ac:dyDescent="0.3">
      <c r="K482" s="4"/>
      <c r="L482" s="4"/>
      <c r="M482" s="4"/>
      <c r="N482" s="4"/>
      <c r="O482" s="4"/>
      <c r="P482" s="4"/>
      <c r="Q482" s="4"/>
      <c r="R482" s="4"/>
      <c r="S482" s="4"/>
      <c r="T482" s="4"/>
      <c r="U482" s="4"/>
      <c r="V482" s="4"/>
      <c r="W482" s="4"/>
    </row>
    <row r="483" spans="11:23" ht="14.4" x14ac:dyDescent="0.3">
      <c r="K483" s="4"/>
      <c r="L483" s="4"/>
      <c r="M483" s="4"/>
      <c r="N483" s="4"/>
      <c r="O483" s="4"/>
      <c r="P483" s="4"/>
      <c r="Q483" s="4"/>
      <c r="R483" s="4"/>
      <c r="S483" s="4"/>
      <c r="T483" s="4"/>
      <c r="U483" s="4"/>
      <c r="V483" s="4"/>
      <c r="W483" s="4"/>
    </row>
    <row r="484" spans="11:23" ht="14.4" x14ac:dyDescent="0.3">
      <c r="K484" s="4"/>
      <c r="L484" s="4"/>
      <c r="M484" s="4"/>
      <c r="N484" s="4"/>
      <c r="O484" s="4"/>
      <c r="P484" s="4"/>
      <c r="Q484" s="4"/>
      <c r="R484" s="4"/>
      <c r="S484" s="4"/>
      <c r="T484" s="4"/>
      <c r="U484" s="4"/>
      <c r="V484" s="4"/>
      <c r="W484" s="4"/>
    </row>
    <row r="485" spans="11:23" ht="14.4" x14ac:dyDescent="0.3">
      <c r="K485" s="4"/>
      <c r="L485" s="4"/>
      <c r="M485" s="4"/>
      <c r="N485" s="4"/>
      <c r="O485" s="4"/>
      <c r="P485" s="4"/>
      <c r="Q485" s="4"/>
      <c r="R485" s="4"/>
      <c r="S485" s="4"/>
      <c r="T485" s="4"/>
      <c r="U485" s="4"/>
      <c r="V485" s="4"/>
      <c r="W485" s="4"/>
    </row>
    <row r="486" spans="11:23" ht="14.4" x14ac:dyDescent="0.3">
      <c r="K486" s="4"/>
      <c r="L486" s="4"/>
      <c r="M486" s="4"/>
      <c r="N486" s="4"/>
      <c r="O486" s="4"/>
      <c r="P486" s="4"/>
      <c r="Q486" s="4"/>
      <c r="R486" s="4"/>
      <c r="S486" s="4"/>
      <c r="T486" s="4"/>
      <c r="U486" s="4"/>
      <c r="V486" s="4"/>
      <c r="W486" s="4"/>
    </row>
    <row r="487" spans="11:23" ht="14.4" x14ac:dyDescent="0.3">
      <c r="K487" s="4"/>
      <c r="L487" s="4"/>
      <c r="M487" s="4"/>
      <c r="N487" s="4"/>
      <c r="O487" s="4"/>
      <c r="P487" s="4"/>
      <c r="Q487" s="4"/>
      <c r="R487" s="4"/>
      <c r="S487" s="4"/>
      <c r="T487" s="4"/>
      <c r="U487" s="4"/>
      <c r="V487" s="4"/>
      <c r="W487" s="4"/>
    </row>
    <row r="488" spans="11:23" ht="14.4" x14ac:dyDescent="0.3">
      <c r="K488" s="4"/>
      <c r="L488" s="4"/>
      <c r="M488" s="4"/>
      <c r="N488" s="4"/>
      <c r="O488" s="4"/>
      <c r="P488" s="4"/>
      <c r="Q488" s="4"/>
      <c r="R488" s="4"/>
      <c r="S488" s="4"/>
      <c r="T488" s="4"/>
      <c r="U488" s="4"/>
      <c r="V488" s="4"/>
      <c r="W488" s="4"/>
    </row>
    <row r="489" spans="11:23" ht="14.4" x14ac:dyDescent="0.3">
      <c r="K489" s="4"/>
      <c r="L489" s="4"/>
      <c r="M489" s="4"/>
      <c r="N489" s="4"/>
      <c r="O489" s="4"/>
      <c r="P489" s="4"/>
      <c r="Q489" s="4"/>
      <c r="R489" s="4"/>
      <c r="S489" s="4"/>
      <c r="T489" s="4"/>
      <c r="U489" s="4"/>
      <c r="V489" s="4"/>
      <c r="W489" s="4"/>
    </row>
    <row r="490" spans="11:23" ht="14.4" x14ac:dyDescent="0.3">
      <c r="K490" s="4"/>
      <c r="L490" s="4"/>
      <c r="M490" s="4"/>
      <c r="N490" s="4"/>
      <c r="O490" s="4"/>
      <c r="P490" s="4"/>
      <c r="Q490" s="4"/>
      <c r="R490" s="4"/>
      <c r="S490" s="4"/>
      <c r="T490" s="4"/>
      <c r="U490" s="4"/>
      <c r="V490" s="4"/>
      <c r="W490" s="4"/>
    </row>
    <row r="491" spans="11:23" ht="14.4" x14ac:dyDescent="0.3">
      <c r="K491" s="4"/>
      <c r="L491" s="4"/>
      <c r="M491" s="4"/>
      <c r="N491" s="4"/>
      <c r="O491" s="4"/>
      <c r="P491" s="4"/>
      <c r="Q491" s="4"/>
      <c r="R491" s="4"/>
      <c r="S491" s="4"/>
      <c r="T491" s="4"/>
      <c r="U491" s="4"/>
      <c r="V491" s="4"/>
      <c r="W491" s="4"/>
    </row>
    <row r="492" spans="11:23" ht="14.4" x14ac:dyDescent="0.3">
      <c r="K492" s="4"/>
      <c r="L492" s="4"/>
      <c r="M492" s="4"/>
      <c r="N492" s="4"/>
      <c r="O492" s="4"/>
      <c r="P492" s="4"/>
      <c r="Q492" s="4"/>
      <c r="R492" s="4"/>
      <c r="S492" s="4"/>
      <c r="T492" s="4"/>
      <c r="U492" s="4"/>
      <c r="V492" s="4"/>
      <c r="W492" s="4"/>
    </row>
    <row r="493" spans="11:23" ht="14.4" x14ac:dyDescent="0.3">
      <c r="K493" s="4"/>
      <c r="L493" s="4"/>
      <c r="M493" s="4"/>
      <c r="N493" s="4"/>
      <c r="O493" s="4"/>
      <c r="P493" s="4"/>
      <c r="Q493" s="4"/>
      <c r="R493" s="4"/>
      <c r="S493" s="4"/>
      <c r="T493" s="4"/>
      <c r="U493" s="4"/>
      <c r="V493" s="4"/>
      <c r="W493" s="4"/>
    </row>
    <row r="494" spans="11:23" ht="14.4" x14ac:dyDescent="0.3">
      <c r="K494" s="4"/>
      <c r="L494" s="4"/>
      <c r="M494" s="4"/>
      <c r="N494" s="4"/>
      <c r="O494" s="4"/>
      <c r="P494" s="4"/>
      <c r="Q494" s="4"/>
      <c r="R494" s="4"/>
      <c r="S494" s="4"/>
      <c r="T494" s="4"/>
      <c r="U494" s="4"/>
      <c r="V494" s="4"/>
      <c r="W494" s="4"/>
    </row>
    <row r="495" spans="11:23" ht="14.4" x14ac:dyDescent="0.3">
      <c r="K495" s="4"/>
      <c r="L495" s="4"/>
      <c r="M495" s="4"/>
      <c r="N495" s="4"/>
      <c r="O495" s="4"/>
      <c r="P495" s="4"/>
      <c r="Q495" s="4"/>
      <c r="R495" s="4"/>
      <c r="S495" s="4"/>
      <c r="T495" s="4"/>
      <c r="U495" s="4"/>
      <c r="V495" s="4"/>
      <c r="W495" s="4"/>
    </row>
    <row r="496" spans="11:23" ht="14.4" x14ac:dyDescent="0.3">
      <c r="K496" s="4"/>
      <c r="L496" s="4"/>
      <c r="M496" s="4"/>
      <c r="N496" s="4"/>
      <c r="O496" s="4"/>
      <c r="P496" s="4"/>
      <c r="Q496" s="4"/>
      <c r="R496" s="4"/>
      <c r="S496" s="4"/>
      <c r="T496" s="4"/>
      <c r="U496" s="4"/>
      <c r="V496" s="4"/>
      <c r="W496" s="4"/>
    </row>
    <row r="497" spans="11:23" ht="14.4" x14ac:dyDescent="0.3">
      <c r="K497" s="4"/>
      <c r="L497" s="4"/>
      <c r="M497" s="4"/>
      <c r="N497" s="4"/>
      <c r="O497" s="4"/>
      <c r="P497" s="4"/>
      <c r="Q497" s="4"/>
      <c r="R497" s="4"/>
      <c r="S497" s="4"/>
      <c r="T497" s="4"/>
      <c r="U497" s="4"/>
      <c r="V497" s="4"/>
      <c r="W497" s="4"/>
    </row>
    <row r="498" spans="11:23" ht="14.4" x14ac:dyDescent="0.3">
      <c r="K498" s="4"/>
      <c r="L498" s="4"/>
      <c r="M498" s="4"/>
      <c r="N498" s="4"/>
      <c r="O498" s="4"/>
      <c r="P498" s="4"/>
      <c r="Q498" s="4"/>
      <c r="R498" s="4"/>
      <c r="S498" s="4"/>
      <c r="T498" s="4"/>
      <c r="U498" s="4"/>
      <c r="V498" s="4"/>
      <c r="W498" s="4"/>
    </row>
    <row r="499" spans="11:23" ht="14.4" x14ac:dyDescent="0.3">
      <c r="K499" s="4"/>
      <c r="L499" s="4"/>
      <c r="M499" s="4"/>
      <c r="N499" s="4"/>
      <c r="O499" s="4"/>
      <c r="P499" s="4"/>
      <c r="Q499" s="4"/>
      <c r="R499" s="4"/>
      <c r="S499" s="4"/>
      <c r="T499" s="4"/>
      <c r="U499" s="4"/>
      <c r="V499" s="4"/>
      <c r="W499" s="4"/>
    </row>
    <row r="500" spans="11:23" ht="14.4" x14ac:dyDescent="0.3">
      <c r="K500" s="4"/>
      <c r="L500" s="4"/>
      <c r="M500" s="4"/>
      <c r="N500" s="4"/>
      <c r="O500" s="4"/>
      <c r="P500" s="4"/>
      <c r="Q500" s="4"/>
      <c r="R500" s="4"/>
      <c r="S500" s="4"/>
      <c r="T500" s="4"/>
      <c r="U500" s="4"/>
      <c r="V500" s="4"/>
      <c r="W500" s="4"/>
    </row>
    <row r="501" spans="11:23" ht="14.4" x14ac:dyDescent="0.3">
      <c r="K501" s="4"/>
      <c r="L501" s="4"/>
      <c r="M501" s="4"/>
      <c r="N501" s="4"/>
      <c r="O501" s="4"/>
      <c r="P501" s="4"/>
      <c r="Q501" s="4"/>
      <c r="R501" s="4"/>
      <c r="S501" s="4"/>
      <c r="T501" s="4"/>
      <c r="U501" s="4"/>
      <c r="V501" s="4"/>
      <c r="W501" s="4"/>
    </row>
    <row r="502" spans="11:23" ht="14.4" x14ac:dyDescent="0.3">
      <c r="K502" s="4"/>
      <c r="L502" s="4"/>
      <c r="M502" s="4"/>
      <c r="N502" s="4"/>
      <c r="O502" s="4"/>
      <c r="P502" s="4"/>
      <c r="Q502" s="4"/>
      <c r="R502" s="4"/>
      <c r="S502" s="4"/>
      <c r="T502" s="4"/>
      <c r="U502" s="4"/>
      <c r="V502" s="4"/>
      <c r="W502" s="4"/>
    </row>
    <row r="503" spans="11:23" ht="14.4" x14ac:dyDescent="0.3">
      <c r="K503" s="4"/>
      <c r="L503" s="4"/>
      <c r="M503" s="4"/>
      <c r="N503" s="4"/>
      <c r="O503" s="4"/>
      <c r="P503" s="4"/>
      <c r="Q503" s="4"/>
      <c r="R503" s="4"/>
      <c r="S503" s="4"/>
      <c r="T503" s="4"/>
      <c r="U503" s="4"/>
      <c r="V503" s="4"/>
      <c r="W503" s="4"/>
    </row>
    <row r="504" spans="11:23" ht="14.4" x14ac:dyDescent="0.3">
      <c r="K504" s="4"/>
      <c r="L504" s="4"/>
      <c r="M504" s="4"/>
      <c r="N504" s="4"/>
      <c r="O504" s="4"/>
      <c r="P504" s="4"/>
      <c r="Q504" s="4"/>
      <c r="R504" s="4"/>
      <c r="S504" s="4"/>
      <c r="T504" s="4"/>
      <c r="U504" s="4"/>
      <c r="V504" s="4"/>
      <c r="W504" s="4"/>
    </row>
    <row r="505" spans="11:23" ht="14.4" x14ac:dyDescent="0.3">
      <c r="K505" s="4"/>
      <c r="L505" s="4"/>
      <c r="M505" s="4"/>
      <c r="N505" s="4"/>
      <c r="O505" s="4"/>
      <c r="P505" s="4"/>
      <c r="Q505" s="4"/>
      <c r="R505" s="4"/>
      <c r="S505" s="4"/>
      <c r="T505" s="4"/>
      <c r="U505" s="4"/>
      <c r="V505" s="4"/>
      <c r="W505" s="4"/>
    </row>
    <row r="506" spans="11:23" ht="14.4" x14ac:dyDescent="0.3">
      <c r="K506" s="4"/>
      <c r="L506" s="4"/>
      <c r="M506" s="4"/>
      <c r="N506" s="4"/>
      <c r="O506" s="4"/>
      <c r="P506" s="4"/>
      <c r="Q506" s="4"/>
      <c r="R506" s="4"/>
      <c r="S506" s="4"/>
      <c r="T506" s="4"/>
      <c r="U506" s="4"/>
      <c r="V506" s="4"/>
      <c r="W506" s="4"/>
    </row>
    <row r="507" spans="11:23" ht="14.4" x14ac:dyDescent="0.3">
      <c r="K507" s="4"/>
      <c r="L507" s="4"/>
      <c r="M507" s="4"/>
      <c r="N507" s="4"/>
      <c r="O507" s="4"/>
      <c r="P507" s="4"/>
      <c r="Q507" s="4"/>
      <c r="R507" s="4"/>
      <c r="S507" s="4"/>
      <c r="T507" s="4"/>
      <c r="U507" s="4"/>
      <c r="V507" s="4"/>
      <c r="W507" s="4"/>
    </row>
    <row r="508" spans="11:23" ht="14.4" x14ac:dyDescent="0.3">
      <c r="K508" s="4"/>
      <c r="L508" s="4"/>
      <c r="M508" s="4"/>
      <c r="N508" s="4"/>
      <c r="O508" s="4"/>
      <c r="P508" s="4"/>
      <c r="Q508" s="4"/>
      <c r="R508" s="4"/>
      <c r="S508" s="4"/>
      <c r="T508" s="4"/>
      <c r="U508" s="4"/>
      <c r="V508" s="4"/>
      <c r="W508" s="4"/>
    </row>
    <row r="509" spans="11:23" ht="14.4" x14ac:dyDescent="0.3">
      <c r="K509" s="4"/>
      <c r="L509" s="4"/>
      <c r="M509" s="4"/>
      <c r="N509" s="4"/>
      <c r="O509" s="4"/>
      <c r="P509" s="4"/>
      <c r="Q509" s="4"/>
      <c r="R509" s="4"/>
      <c r="S509" s="4"/>
      <c r="T509" s="4"/>
      <c r="U509" s="4"/>
      <c r="V509" s="4"/>
      <c r="W509" s="4"/>
    </row>
    <row r="510" spans="11:23" ht="14.4" x14ac:dyDescent="0.3">
      <c r="K510" s="4"/>
      <c r="L510" s="4"/>
      <c r="M510" s="4"/>
      <c r="N510" s="4"/>
      <c r="O510" s="4"/>
      <c r="P510" s="4"/>
      <c r="Q510" s="4"/>
      <c r="R510" s="4"/>
      <c r="S510" s="4"/>
      <c r="T510" s="4"/>
      <c r="U510" s="4"/>
      <c r="V510" s="4"/>
      <c r="W510" s="4"/>
    </row>
    <row r="511" spans="11:23" ht="14.4" x14ac:dyDescent="0.3">
      <c r="K511" s="4"/>
      <c r="L511" s="4"/>
      <c r="M511" s="4"/>
      <c r="N511" s="4"/>
      <c r="O511" s="4"/>
      <c r="P511" s="4"/>
      <c r="Q511" s="4"/>
      <c r="R511" s="4"/>
      <c r="S511" s="4"/>
      <c r="T511" s="4"/>
      <c r="U511" s="4"/>
      <c r="V511" s="4"/>
      <c r="W511" s="4"/>
    </row>
    <row r="512" spans="11:23" ht="14.4" x14ac:dyDescent="0.3">
      <c r="K512" s="4"/>
      <c r="L512" s="4"/>
      <c r="M512" s="4"/>
      <c r="N512" s="4"/>
      <c r="O512" s="4"/>
      <c r="P512" s="4"/>
      <c r="Q512" s="4"/>
      <c r="R512" s="4"/>
      <c r="S512" s="4"/>
      <c r="T512" s="4"/>
      <c r="U512" s="4"/>
      <c r="V512" s="4"/>
      <c r="W512" s="4"/>
    </row>
    <row r="513" spans="11:23" ht="14.4" x14ac:dyDescent="0.3">
      <c r="K513" s="4"/>
      <c r="L513" s="4"/>
      <c r="M513" s="4"/>
      <c r="N513" s="4"/>
      <c r="O513" s="4"/>
      <c r="P513" s="4"/>
      <c r="Q513" s="4"/>
      <c r="R513" s="4"/>
      <c r="S513" s="4"/>
      <c r="T513" s="4"/>
      <c r="U513" s="4"/>
      <c r="V513" s="4"/>
      <c r="W513" s="4"/>
    </row>
    <row r="514" spans="11:23" ht="14.4" x14ac:dyDescent="0.3">
      <c r="K514" s="4"/>
      <c r="L514" s="4"/>
      <c r="M514" s="4"/>
      <c r="N514" s="4"/>
      <c r="O514" s="4"/>
      <c r="P514" s="4"/>
      <c r="Q514" s="4"/>
      <c r="R514" s="4"/>
      <c r="S514" s="4"/>
      <c r="T514" s="4"/>
      <c r="U514" s="4"/>
      <c r="V514" s="4"/>
      <c r="W514" s="4"/>
    </row>
    <row r="515" spans="11:23" ht="14.4" x14ac:dyDescent="0.3">
      <c r="K515" s="4"/>
      <c r="L515" s="4"/>
      <c r="M515" s="4"/>
      <c r="N515" s="4"/>
      <c r="O515" s="4"/>
      <c r="P515" s="4"/>
      <c r="Q515" s="4"/>
      <c r="R515" s="4"/>
      <c r="S515" s="4"/>
      <c r="T515" s="4"/>
      <c r="U515" s="4"/>
      <c r="V515" s="4"/>
      <c r="W515" s="4"/>
    </row>
    <row r="516" spans="11:23" ht="14.4" x14ac:dyDescent="0.3">
      <c r="K516" s="4"/>
      <c r="L516" s="4"/>
      <c r="M516" s="4"/>
      <c r="N516" s="4"/>
      <c r="O516" s="4"/>
      <c r="P516" s="4"/>
      <c r="Q516" s="4"/>
      <c r="R516" s="4"/>
      <c r="S516" s="4"/>
      <c r="T516" s="4"/>
      <c r="U516" s="4"/>
      <c r="V516" s="4"/>
      <c r="W516" s="4"/>
    </row>
    <row r="517" spans="11:23" ht="14.4" x14ac:dyDescent="0.3">
      <c r="K517" s="4"/>
      <c r="L517" s="4"/>
      <c r="M517" s="4"/>
      <c r="N517" s="4"/>
      <c r="O517" s="4"/>
      <c r="P517" s="4"/>
      <c r="Q517" s="4"/>
      <c r="R517" s="4"/>
      <c r="S517" s="4"/>
      <c r="T517" s="4"/>
      <c r="U517" s="4"/>
      <c r="V517" s="4"/>
      <c r="W517" s="4"/>
    </row>
    <row r="518" spans="11:23" ht="14.4" x14ac:dyDescent="0.3">
      <c r="K518" s="4"/>
      <c r="L518" s="4"/>
      <c r="M518" s="4"/>
      <c r="N518" s="4"/>
      <c r="O518" s="4"/>
      <c r="P518" s="4"/>
      <c r="Q518" s="4"/>
      <c r="R518" s="4"/>
      <c r="S518" s="4"/>
      <c r="T518" s="4"/>
      <c r="U518" s="4"/>
      <c r="V518" s="4"/>
      <c r="W518" s="4"/>
    </row>
    <row r="519" spans="11:23" ht="14.4" x14ac:dyDescent="0.3">
      <c r="K519" s="4"/>
      <c r="L519" s="4"/>
      <c r="M519" s="4"/>
      <c r="N519" s="4"/>
      <c r="O519" s="4"/>
      <c r="P519" s="4"/>
      <c r="Q519" s="4"/>
      <c r="R519" s="4"/>
      <c r="S519" s="4"/>
      <c r="T519" s="4"/>
      <c r="U519" s="4"/>
      <c r="V519" s="4"/>
      <c r="W519" s="4"/>
    </row>
    <row r="520" spans="11:23" ht="14.4" x14ac:dyDescent="0.3">
      <c r="K520" s="4"/>
      <c r="L520" s="4"/>
      <c r="M520" s="4"/>
      <c r="N520" s="4"/>
      <c r="O520" s="4"/>
      <c r="P520" s="4"/>
      <c r="Q520" s="4"/>
      <c r="R520" s="4"/>
      <c r="S520" s="4"/>
      <c r="T520" s="4"/>
      <c r="U520" s="4"/>
      <c r="V520" s="4"/>
      <c r="W520" s="4"/>
    </row>
    <row r="521" spans="11:23" ht="14.4" x14ac:dyDescent="0.3">
      <c r="K521" s="4"/>
      <c r="L521" s="4"/>
      <c r="M521" s="4"/>
      <c r="N521" s="4"/>
      <c r="O521" s="4"/>
      <c r="P521" s="4"/>
      <c r="Q521" s="4"/>
      <c r="R521" s="4"/>
      <c r="S521" s="4"/>
      <c r="T521" s="4"/>
      <c r="U521" s="4"/>
      <c r="V521" s="4"/>
      <c r="W521" s="4"/>
    </row>
    <row r="522" spans="11:23" ht="14.4" x14ac:dyDescent="0.3">
      <c r="K522" s="4"/>
      <c r="L522" s="4"/>
      <c r="M522" s="4"/>
      <c r="N522" s="4"/>
      <c r="O522" s="4"/>
      <c r="P522" s="4"/>
      <c r="Q522" s="4"/>
      <c r="R522" s="4"/>
      <c r="S522" s="4"/>
      <c r="T522" s="4"/>
      <c r="U522" s="4"/>
      <c r="V522" s="4"/>
      <c r="W522" s="4"/>
    </row>
    <row r="523" spans="11:23" ht="14.4" x14ac:dyDescent="0.3">
      <c r="K523" s="4"/>
      <c r="L523" s="4"/>
      <c r="M523" s="4"/>
      <c r="N523" s="4"/>
      <c r="O523" s="4"/>
      <c r="P523" s="4"/>
      <c r="Q523" s="4"/>
      <c r="R523" s="4"/>
      <c r="S523" s="4"/>
      <c r="T523" s="4"/>
      <c r="U523" s="4"/>
      <c r="V523" s="4"/>
      <c r="W523" s="4"/>
    </row>
    <row r="524" spans="11:23" ht="14.4" x14ac:dyDescent="0.3">
      <c r="K524" s="4"/>
      <c r="L524" s="4"/>
      <c r="M524" s="4"/>
      <c r="N524" s="4"/>
      <c r="O524" s="4"/>
      <c r="P524" s="4"/>
      <c r="Q524" s="4"/>
      <c r="R524" s="4"/>
      <c r="S524" s="4"/>
      <c r="T524" s="4"/>
      <c r="U524" s="4"/>
      <c r="V524" s="4"/>
      <c r="W524" s="4"/>
    </row>
    <row r="525" spans="11:23" ht="14.4" x14ac:dyDescent="0.3">
      <c r="K525" s="4"/>
      <c r="L525" s="4"/>
      <c r="M525" s="4"/>
      <c r="N525" s="4"/>
      <c r="O525" s="4"/>
      <c r="P525" s="4"/>
      <c r="Q525" s="4"/>
      <c r="R525" s="4"/>
      <c r="S525" s="4"/>
      <c r="T525" s="4"/>
      <c r="U525" s="4"/>
      <c r="V525" s="4"/>
      <c r="W525" s="4"/>
    </row>
    <row r="526" spans="11:23" ht="14.4" x14ac:dyDescent="0.3">
      <c r="K526" s="4"/>
      <c r="L526" s="4"/>
      <c r="M526" s="4"/>
      <c r="N526" s="4"/>
      <c r="O526" s="4"/>
      <c r="P526" s="4"/>
      <c r="Q526" s="4"/>
      <c r="R526" s="4"/>
      <c r="S526" s="4"/>
      <c r="T526" s="4"/>
      <c r="U526" s="4"/>
      <c r="V526" s="4"/>
      <c r="W526" s="4"/>
    </row>
    <row r="527" spans="11:23" ht="14.4" x14ac:dyDescent="0.3">
      <c r="K527" s="4"/>
      <c r="L527" s="4"/>
      <c r="M527" s="4"/>
      <c r="N527" s="4"/>
      <c r="O527" s="4"/>
      <c r="P527" s="4"/>
      <c r="Q527" s="4"/>
      <c r="R527" s="4"/>
      <c r="S527" s="4"/>
      <c r="T527" s="4"/>
      <c r="U527" s="4"/>
      <c r="V527" s="4"/>
      <c r="W527" s="4"/>
    </row>
    <row r="528" spans="11:23" ht="14.4" x14ac:dyDescent="0.3">
      <c r="K528" s="4"/>
      <c r="L528" s="4"/>
      <c r="M528" s="4"/>
      <c r="N528" s="4"/>
      <c r="O528" s="4"/>
      <c r="P528" s="4"/>
      <c r="Q528" s="4"/>
      <c r="R528" s="4"/>
      <c r="S528" s="4"/>
      <c r="T528" s="4"/>
      <c r="U528" s="4"/>
      <c r="V528" s="4"/>
      <c r="W528" s="4"/>
    </row>
    <row r="529" spans="11:23" ht="14.4" x14ac:dyDescent="0.3">
      <c r="K529" s="4"/>
      <c r="L529" s="4"/>
      <c r="M529" s="4"/>
      <c r="N529" s="4"/>
      <c r="O529" s="4"/>
      <c r="P529" s="4"/>
      <c r="Q529" s="4"/>
      <c r="R529" s="4"/>
      <c r="S529" s="4"/>
      <c r="T529" s="4"/>
      <c r="U529" s="4"/>
      <c r="V529" s="4"/>
      <c r="W529" s="4"/>
    </row>
    <row r="530" spans="11:23" ht="14.4" x14ac:dyDescent="0.3">
      <c r="K530" s="4"/>
      <c r="L530" s="4"/>
      <c r="M530" s="4"/>
      <c r="N530" s="4"/>
      <c r="O530" s="4"/>
      <c r="P530" s="4"/>
      <c r="Q530" s="4"/>
      <c r="R530" s="4"/>
      <c r="S530" s="4"/>
      <c r="T530" s="4"/>
      <c r="U530" s="4"/>
      <c r="V530" s="4"/>
      <c r="W530" s="4"/>
    </row>
    <row r="531" spans="11:23" ht="14.4" x14ac:dyDescent="0.3">
      <c r="K531" s="4"/>
      <c r="L531" s="4"/>
      <c r="M531" s="4"/>
      <c r="N531" s="4"/>
      <c r="O531" s="4"/>
      <c r="P531" s="4"/>
      <c r="Q531" s="4"/>
      <c r="R531" s="4"/>
      <c r="S531" s="4"/>
      <c r="T531" s="4"/>
      <c r="U531" s="4"/>
      <c r="V531" s="4"/>
      <c r="W531" s="4"/>
    </row>
    <row r="532" spans="11:23" ht="14.4" x14ac:dyDescent="0.3">
      <c r="K532" s="4"/>
      <c r="L532" s="4"/>
      <c r="M532" s="4"/>
      <c r="N532" s="4"/>
      <c r="O532" s="4"/>
      <c r="P532" s="4"/>
      <c r="Q532" s="4"/>
      <c r="R532" s="4"/>
      <c r="S532" s="4"/>
      <c r="T532" s="4"/>
      <c r="U532" s="4"/>
      <c r="V532" s="4"/>
      <c r="W532" s="4"/>
    </row>
    <row r="533" spans="11:23" ht="14.4" x14ac:dyDescent="0.3">
      <c r="K533" s="4"/>
      <c r="L533" s="4"/>
      <c r="M533" s="4"/>
      <c r="N533" s="4"/>
      <c r="O533" s="4"/>
      <c r="P533" s="4"/>
      <c r="Q533" s="4"/>
      <c r="R533" s="4"/>
      <c r="S533" s="4"/>
      <c r="T533" s="4"/>
      <c r="U533" s="4"/>
      <c r="V533" s="4"/>
      <c r="W533" s="4"/>
    </row>
    <row r="534" spans="11:23" ht="14.4" x14ac:dyDescent="0.3">
      <c r="K534" s="4"/>
      <c r="L534" s="4"/>
      <c r="M534" s="4"/>
      <c r="N534" s="4"/>
      <c r="O534" s="4"/>
      <c r="P534" s="4"/>
      <c r="Q534" s="4"/>
      <c r="R534" s="4"/>
      <c r="S534" s="4"/>
      <c r="T534" s="4"/>
      <c r="U534" s="4"/>
      <c r="V534" s="4"/>
      <c r="W534" s="4"/>
    </row>
    <row r="535" spans="11:23" ht="14.4" x14ac:dyDescent="0.3">
      <c r="K535" s="4"/>
      <c r="L535" s="4"/>
      <c r="M535" s="4"/>
      <c r="N535" s="4"/>
      <c r="O535" s="4"/>
      <c r="P535" s="4"/>
      <c r="Q535" s="4"/>
      <c r="R535" s="4"/>
      <c r="S535" s="4"/>
      <c r="T535" s="4"/>
      <c r="U535" s="4"/>
      <c r="V535" s="4"/>
      <c r="W535" s="4"/>
    </row>
    <row r="536" spans="11:23" ht="14.4" x14ac:dyDescent="0.3">
      <c r="K536" s="4"/>
      <c r="L536" s="4"/>
      <c r="M536" s="4"/>
      <c r="N536" s="4"/>
      <c r="O536" s="4"/>
      <c r="P536" s="4"/>
      <c r="Q536" s="4"/>
      <c r="R536" s="4"/>
      <c r="S536" s="4"/>
      <c r="T536" s="4"/>
      <c r="U536" s="4"/>
      <c r="V536" s="4"/>
      <c r="W536" s="4"/>
    </row>
    <row r="537" spans="11:23" ht="14.4" x14ac:dyDescent="0.3">
      <c r="K537" s="4"/>
      <c r="L537" s="4"/>
      <c r="M537" s="4"/>
      <c r="N537" s="4"/>
      <c r="O537" s="4"/>
      <c r="P537" s="4"/>
      <c r="Q537" s="4"/>
      <c r="R537" s="4"/>
      <c r="S537" s="4"/>
      <c r="T537" s="4"/>
      <c r="U537" s="4"/>
      <c r="V537" s="4"/>
      <c r="W537" s="4"/>
    </row>
    <row r="538" spans="11:23" ht="14.4" x14ac:dyDescent="0.3">
      <c r="K538" s="4"/>
      <c r="L538" s="4"/>
      <c r="M538" s="4"/>
      <c r="N538" s="4"/>
      <c r="O538" s="4"/>
      <c r="P538" s="4"/>
      <c r="Q538" s="4"/>
      <c r="R538" s="4"/>
      <c r="S538" s="4"/>
      <c r="T538" s="4"/>
      <c r="U538" s="4"/>
      <c r="V538" s="4"/>
      <c r="W538" s="4"/>
    </row>
    <row r="539" spans="11:23" ht="14.4" x14ac:dyDescent="0.3">
      <c r="K539" s="4"/>
      <c r="L539" s="4"/>
      <c r="M539" s="4"/>
      <c r="N539" s="4"/>
      <c r="O539" s="4"/>
      <c r="P539" s="4"/>
      <c r="Q539" s="4"/>
      <c r="R539" s="4"/>
      <c r="S539" s="4"/>
      <c r="T539" s="4"/>
      <c r="U539" s="4"/>
      <c r="V539" s="4"/>
      <c r="W539" s="4"/>
    </row>
    <row r="540" spans="11:23" ht="14.4" x14ac:dyDescent="0.3">
      <c r="K540" s="4"/>
      <c r="L540" s="4"/>
      <c r="M540" s="4"/>
      <c r="N540" s="4"/>
      <c r="O540" s="4"/>
      <c r="P540" s="4"/>
      <c r="Q540" s="4"/>
      <c r="R540" s="4"/>
      <c r="S540" s="4"/>
      <c r="T540" s="4"/>
      <c r="U540" s="4"/>
      <c r="V540" s="4"/>
      <c r="W540" s="4"/>
    </row>
    <row r="541" spans="11:23" ht="14.4" x14ac:dyDescent="0.3">
      <c r="K541" s="4"/>
      <c r="L541" s="4"/>
      <c r="M541" s="4"/>
      <c r="N541" s="4"/>
      <c r="O541" s="4"/>
      <c r="P541" s="4"/>
      <c r="Q541" s="4"/>
      <c r="R541" s="4"/>
      <c r="S541" s="4"/>
      <c r="T541" s="4"/>
      <c r="U541" s="4"/>
      <c r="V541" s="4"/>
      <c r="W541" s="4"/>
    </row>
    <row r="542" spans="11:23" ht="14.4" x14ac:dyDescent="0.3">
      <c r="K542" s="4"/>
      <c r="L542" s="4"/>
      <c r="M542" s="4"/>
      <c r="N542" s="4"/>
      <c r="O542" s="4"/>
      <c r="P542" s="4"/>
      <c r="Q542" s="4"/>
      <c r="R542" s="4"/>
      <c r="S542" s="4"/>
      <c r="T542" s="4"/>
      <c r="U542" s="4"/>
      <c r="V542" s="4"/>
      <c r="W542" s="4"/>
    </row>
    <row r="543" spans="11:23" ht="14.4" x14ac:dyDescent="0.3">
      <c r="K543" s="4"/>
      <c r="L543" s="4"/>
      <c r="M543" s="4"/>
      <c r="N543" s="4"/>
      <c r="O543" s="4"/>
      <c r="P543" s="4"/>
      <c r="Q543" s="4"/>
      <c r="R543" s="4"/>
      <c r="S543" s="4"/>
      <c r="T543" s="4"/>
      <c r="U543" s="4"/>
      <c r="V543" s="4"/>
      <c r="W543" s="4"/>
    </row>
    <row r="544" spans="11:23" ht="14.4" x14ac:dyDescent="0.3">
      <c r="K544" s="4"/>
      <c r="L544" s="4"/>
      <c r="M544" s="4"/>
      <c r="N544" s="4"/>
      <c r="O544" s="4"/>
      <c r="P544" s="4"/>
      <c r="Q544" s="4"/>
      <c r="R544" s="4"/>
      <c r="S544" s="4"/>
      <c r="T544" s="4"/>
      <c r="U544" s="4"/>
      <c r="V544" s="4"/>
      <c r="W544" s="4"/>
    </row>
    <row r="545" spans="11:23" ht="14.4" x14ac:dyDescent="0.3">
      <c r="K545" s="4"/>
      <c r="L545" s="4"/>
      <c r="M545" s="4"/>
      <c r="N545" s="4"/>
      <c r="O545" s="4"/>
      <c r="P545" s="4"/>
      <c r="Q545" s="4"/>
      <c r="R545" s="4"/>
      <c r="S545" s="4"/>
      <c r="T545" s="4"/>
      <c r="U545" s="4"/>
      <c r="V545" s="4"/>
      <c r="W545" s="4"/>
    </row>
    <row r="546" spans="11:23" ht="14.4" x14ac:dyDescent="0.3">
      <c r="K546" s="4"/>
      <c r="L546" s="4"/>
      <c r="M546" s="4"/>
      <c r="N546" s="4"/>
      <c r="O546" s="4"/>
      <c r="P546" s="4"/>
      <c r="Q546" s="4"/>
      <c r="R546" s="4"/>
      <c r="S546" s="4"/>
      <c r="T546" s="4"/>
      <c r="U546" s="4"/>
      <c r="V546" s="4"/>
      <c r="W546" s="4"/>
    </row>
    <row r="547" spans="11:23" ht="14.4" x14ac:dyDescent="0.3">
      <c r="K547" s="4"/>
      <c r="L547" s="4"/>
      <c r="M547" s="4"/>
      <c r="N547" s="4"/>
      <c r="O547" s="4"/>
      <c r="P547" s="4"/>
      <c r="Q547" s="4"/>
      <c r="R547" s="4"/>
      <c r="S547" s="4"/>
      <c r="T547" s="4"/>
      <c r="U547" s="4"/>
      <c r="V547" s="4"/>
      <c r="W547" s="4"/>
    </row>
    <row r="548" spans="11:23" ht="14.4" x14ac:dyDescent="0.3">
      <c r="K548" s="4"/>
      <c r="L548" s="4"/>
      <c r="M548" s="4"/>
      <c r="N548" s="4"/>
      <c r="O548" s="4"/>
      <c r="P548" s="4"/>
      <c r="Q548" s="4"/>
      <c r="R548" s="4"/>
      <c r="S548" s="4"/>
      <c r="T548" s="4"/>
      <c r="U548" s="4"/>
      <c r="V548" s="4"/>
      <c r="W548" s="4"/>
    </row>
    <row r="549" spans="11:23" ht="14.4" x14ac:dyDescent="0.3">
      <c r="K549" s="4"/>
      <c r="L549" s="4"/>
      <c r="M549" s="4"/>
      <c r="N549" s="4"/>
      <c r="O549" s="4"/>
      <c r="P549" s="4"/>
      <c r="Q549" s="4"/>
      <c r="R549" s="4"/>
      <c r="S549" s="4"/>
      <c r="T549" s="4"/>
      <c r="U549" s="4"/>
      <c r="V549" s="4"/>
      <c r="W549" s="4"/>
    </row>
    <row r="550" spans="11:23" ht="14.4" x14ac:dyDescent="0.3">
      <c r="K550" s="4"/>
      <c r="L550" s="4"/>
      <c r="M550" s="4"/>
      <c r="N550" s="4"/>
      <c r="O550" s="4"/>
      <c r="P550" s="4"/>
      <c r="Q550" s="4"/>
      <c r="R550" s="4"/>
      <c r="S550" s="4"/>
      <c r="T550" s="4"/>
      <c r="U550" s="4"/>
      <c r="V550" s="4"/>
      <c r="W550" s="4"/>
    </row>
    <row r="551" spans="11:23" ht="14.4" x14ac:dyDescent="0.3">
      <c r="K551" s="4"/>
      <c r="L551" s="4"/>
      <c r="M551" s="4"/>
      <c r="N551" s="4"/>
      <c r="O551" s="4"/>
      <c r="P551" s="4"/>
      <c r="Q551" s="4"/>
      <c r="R551" s="4"/>
      <c r="S551" s="4"/>
      <c r="T551" s="4"/>
      <c r="U551" s="4"/>
      <c r="V551" s="4"/>
      <c r="W551" s="4"/>
    </row>
    <row r="552" spans="11:23" ht="14.4" x14ac:dyDescent="0.3">
      <c r="K552" s="4"/>
      <c r="L552" s="4"/>
      <c r="M552" s="4"/>
      <c r="N552" s="4"/>
      <c r="O552" s="4"/>
      <c r="P552" s="4"/>
      <c r="Q552" s="4"/>
      <c r="R552" s="4"/>
      <c r="S552" s="4"/>
      <c r="T552" s="4"/>
      <c r="U552" s="4"/>
      <c r="V552" s="4"/>
      <c r="W552" s="4"/>
    </row>
    <row r="553" spans="11:23" ht="14.4" x14ac:dyDescent="0.3">
      <c r="K553" s="4"/>
      <c r="L553" s="4"/>
      <c r="M553" s="4"/>
      <c r="N553" s="4"/>
      <c r="O553" s="4"/>
      <c r="P553" s="4"/>
      <c r="Q553" s="4"/>
      <c r="R553" s="4"/>
      <c r="S553" s="4"/>
      <c r="T553" s="4"/>
      <c r="U553" s="4"/>
      <c r="V553" s="4"/>
      <c r="W553" s="4"/>
    </row>
    <row r="554" spans="11:23" ht="14.4" x14ac:dyDescent="0.3">
      <c r="K554" s="4"/>
      <c r="L554" s="4"/>
      <c r="M554" s="4"/>
      <c r="N554" s="4"/>
      <c r="O554" s="4"/>
      <c r="P554" s="4"/>
      <c r="Q554" s="4"/>
      <c r="R554" s="4"/>
      <c r="S554" s="4"/>
      <c r="T554" s="4"/>
      <c r="U554" s="4"/>
      <c r="V554" s="4"/>
      <c r="W554" s="4"/>
    </row>
    <row r="555" spans="11:23" ht="14.4" x14ac:dyDescent="0.3">
      <c r="K555" s="4"/>
      <c r="L555" s="4"/>
      <c r="M555" s="4"/>
      <c r="N555" s="4"/>
      <c r="O555" s="4"/>
      <c r="P555" s="4"/>
      <c r="Q555" s="4"/>
      <c r="R555" s="4"/>
      <c r="S555" s="4"/>
      <c r="T555" s="4"/>
      <c r="U555" s="4"/>
      <c r="V555" s="4"/>
      <c r="W555" s="4"/>
    </row>
    <row r="556" spans="11:23" ht="14.4" x14ac:dyDescent="0.3">
      <c r="K556" s="4"/>
      <c r="L556" s="4"/>
      <c r="M556" s="4"/>
      <c r="N556" s="4"/>
      <c r="O556" s="4"/>
      <c r="P556" s="4"/>
      <c r="Q556" s="4"/>
      <c r="R556" s="4"/>
      <c r="S556" s="4"/>
      <c r="T556" s="4"/>
      <c r="U556" s="4"/>
      <c r="V556" s="4"/>
      <c r="W556" s="4"/>
    </row>
    <row r="557" spans="11:23" ht="14.4" x14ac:dyDescent="0.3">
      <c r="K557" s="4"/>
      <c r="L557" s="4"/>
      <c r="M557" s="4"/>
      <c r="N557" s="4"/>
      <c r="O557" s="4"/>
      <c r="P557" s="4"/>
      <c r="Q557" s="4"/>
      <c r="R557" s="4"/>
      <c r="S557" s="4"/>
      <c r="T557" s="4"/>
      <c r="U557" s="4"/>
      <c r="V557" s="4"/>
      <c r="W557" s="4"/>
    </row>
    <row r="558" spans="11:23" ht="14.4" x14ac:dyDescent="0.3">
      <c r="K558" s="4"/>
      <c r="L558" s="4"/>
      <c r="M558" s="4"/>
      <c r="N558" s="4"/>
      <c r="O558" s="4"/>
      <c r="P558" s="4"/>
      <c r="Q558" s="4"/>
      <c r="R558" s="4"/>
      <c r="S558" s="4"/>
      <c r="T558" s="4"/>
      <c r="U558" s="4"/>
      <c r="V558" s="4"/>
      <c r="W558" s="4"/>
    </row>
    <row r="559" spans="11:23" ht="14.4" x14ac:dyDescent="0.3">
      <c r="K559" s="4"/>
      <c r="L559" s="4"/>
      <c r="M559" s="4"/>
      <c r="N559" s="4"/>
      <c r="O559" s="4"/>
      <c r="P559" s="4"/>
      <c r="Q559" s="4"/>
      <c r="R559" s="4"/>
      <c r="S559" s="4"/>
      <c r="T559" s="4"/>
      <c r="U559" s="4"/>
      <c r="V559" s="4"/>
      <c r="W559" s="4"/>
    </row>
    <row r="560" spans="11:23" ht="14.4" x14ac:dyDescent="0.3">
      <c r="K560" s="4"/>
      <c r="L560" s="4"/>
      <c r="M560" s="4"/>
      <c r="N560" s="4"/>
      <c r="O560" s="4"/>
      <c r="P560" s="4"/>
      <c r="Q560" s="4"/>
      <c r="R560" s="4"/>
      <c r="S560" s="4"/>
      <c r="T560" s="4"/>
      <c r="U560" s="4"/>
      <c r="V560" s="4"/>
      <c r="W560" s="4"/>
    </row>
    <row r="561" spans="11:23" ht="14.4" x14ac:dyDescent="0.3">
      <c r="K561" s="4"/>
      <c r="L561" s="4"/>
      <c r="M561" s="4"/>
      <c r="N561" s="4"/>
      <c r="O561" s="4"/>
      <c r="P561" s="4"/>
      <c r="Q561" s="4"/>
      <c r="R561" s="4"/>
      <c r="S561" s="4"/>
      <c r="T561" s="4"/>
      <c r="U561" s="4"/>
      <c r="V561" s="4"/>
      <c r="W561" s="4"/>
    </row>
    <row r="562" spans="11:23" ht="14.4" x14ac:dyDescent="0.3">
      <c r="K562" s="4"/>
      <c r="L562" s="4"/>
      <c r="M562" s="4"/>
      <c r="N562" s="4"/>
      <c r="O562" s="4"/>
      <c r="P562" s="4"/>
      <c r="Q562" s="4"/>
      <c r="R562" s="4"/>
      <c r="S562" s="4"/>
      <c r="T562" s="4"/>
      <c r="U562" s="4"/>
      <c r="V562" s="4"/>
      <c r="W562" s="4"/>
    </row>
    <row r="563" spans="11:23" ht="14.4" x14ac:dyDescent="0.3">
      <c r="K563" s="4"/>
      <c r="L563" s="4"/>
      <c r="M563" s="4"/>
      <c r="N563" s="4"/>
      <c r="O563" s="4"/>
      <c r="P563" s="4"/>
      <c r="Q563" s="4"/>
      <c r="R563" s="4"/>
      <c r="S563" s="4"/>
      <c r="T563" s="4"/>
      <c r="U563" s="4"/>
      <c r="V563" s="4"/>
      <c r="W563" s="4"/>
    </row>
    <row r="564" spans="11:23" ht="14.4" x14ac:dyDescent="0.3">
      <c r="K564" s="4"/>
      <c r="L564" s="4"/>
      <c r="M564" s="4"/>
      <c r="N564" s="4"/>
      <c r="O564" s="4"/>
      <c r="P564" s="4"/>
      <c r="Q564" s="4"/>
      <c r="R564" s="4"/>
      <c r="S564" s="4"/>
      <c r="T564" s="4"/>
      <c r="U564" s="4"/>
      <c r="V564" s="4"/>
      <c r="W564" s="4"/>
    </row>
    <row r="565" spans="11:23" ht="14.4" x14ac:dyDescent="0.3">
      <c r="K565" s="4"/>
      <c r="L565" s="4"/>
      <c r="M565" s="4"/>
      <c r="N565" s="4"/>
      <c r="O565" s="4"/>
      <c r="P565" s="4"/>
      <c r="Q565" s="4"/>
      <c r="R565" s="4"/>
      <c r="S565" s="4"/>
      <c r="T565" s="4"/>
      <c r="U565" s="4"/>
      <c r="V565" s="4"/>
      <c r="W565" s="4"/>
    </row>
    <row r="566" spans="11:23" ht="14.4" x14ac:dyDescent="0.3">
      <c r="K566" s="4"/>
      <c r="L566" s="4"/>
      <c r="M566" s="4"/>
      <c r="N566" s="4"/>
      <c r="O566" s="4"/>
      <c r="P566" s="4"/>
      <c r="Q566" s="4"/>
      <c r="R566" s="4"/>
      <c r="S566" s="4"/>
      <c r="T566" s="4"/>
      <c r="U566" s="4"/>
      <c r="V566" s="4"/>
      <c r="W566" s="4"/>
    </row>
    <row r="567" spans="11:23" ht="14.4" x14ac:dyDescent="0.3">
      <c r="K567" s="4"/>
      <c r="L567" s="4"/>
      <c r="M567" s="4"/>
      <c r="N567" s="4"/>
      <c r="O567" s="4"/>
      <c r="P567" s="4"/>
      <c r="Q567" s="4"/>
      <c r="R567" s="4"/>
      <c r="S567" s="4"/>
      <c r="T567" s="4"/>
      <c r="U567" s="4"/>
      <c r="V567" s="4"/>
      <c r="W567" s="4"/>
    </row>
    <row r="568" spans="11:23" ht="14.4" x14ac:dyDescent="0.3">
      <c r="K568" s="4"/>
      <c r="L568" s="4"/>
      <c r="M568" s="4"/>
      <c r="N568" s="4"/>
      <c r="O568" s="4"/>
      <c r="P568" s="4"/>
      <c r="Q568" s="4"/>
      <c r="R568" s="4"/>
      <c r="S568" s="4"/>
      <c r="T568" s="4"/>
      <c r="U568" s="4"/>
      <c r="V568" s="4"/>
      <c r="W568" s="4"/>
    </row>
    <row r="569" spans="11:23" ht="14.4" x14ac:dyDescent="0.3">
      <c r="K569" s="4"/>
      <c r="L569" s="4"/>
      <c r="M569" s="4"/>
      <c r="N569" s="4"/>
      <c r="O569" s="4"/>
      <c r="P569" s="4"/>
      <c r="Q569" s="4"/>
      <c r="R569" s="4"/>
      <c r="S569" s="4"/>
      <c r="T569" s="4"/>
      <c r="U569" s="4"/>
      <c r="V569" s="4"/>
      <c r="W569" s="4"/>
    </row>
    <row r="570" spans="11:23" ht="14.4" x14ac:dyDescent="0.3">
      <c r="K570" s="4"/>
      <c r="L570" s="4"/>
      <c r="M570" s="4"/>
      <c r="N570" s="4"/>
      <c r="O570" s="4"/>
      <c r="P570" s="4"/>
      <c r="Q570" s="4"/>
      <c r="R570" s="4"/>
      <c r="S570" s="4"/>
      <c r="T570" s="4"/>
      <c r="U570" s="4"/>
      <c r="V570" s="4"/>
      <c r="W570" s="4"/>
    </row>
    <row r="571" spans="11:23" ht="14.4" x14ac:dyDescent="0.3">
      <c r="K571" s="4"/>
      <c r="L571" s="4"/>
      <c r="M571" s="4"/>
      <c r="N571" s="4"/>
      <c r="O571" s="4"/>
      <c r="P571" s="4"/>
      <c r="Q571" s="4"/>
      <c r="R571" s="4"/>
      <c r="S571" s="4"/>
      <c r="T571" s="4"/>
      <c r="U571" s="4"/>
      <c r="V571" s="4"/>
      <c r="W571" s="4"/>
    </row>
    <row r="572" spans="11:23" ht="14.4" x14ac:dyDescent="0.3">
      <c r="K572" s="4"/>
      <c r="L572" s="4"/>
      <c r="M572" s="4"/>
      <c r="N572" s="4"/>
      <c r="O572" s="4"/>
      <c r="P572" s="4"/>
      <c r="Q572" s="4"/>
      <c r="R572" s="4"/>
      <c r="S572" s="4"/>
      <c r="T572" s="4"/>
      <c r="U572" s="4"/>
      <c r="V572" s="4"/>
      <c r="W572" s="4"/>
    </row>
    <row r="573" spans="11:23" ht="14.4" x14ac:dyDescent="0.3">
      <c r="K573" s="4"/>
      <c r="L573" s="4"/>
      <c r="M573" s="4"/>
      <c r="N573" s="4"/>
      <c r="O573" s="4"/>
      <c r="P573" s="4"/>
      <c r="Q573" s="4"/>
      <c r="R573" s="4"/>
      <c r="S573" s="4"/>
      <c r="T573" s="4"/>
      <c r="U573" s="4"/>
      <c r="V573" s="4"/>
      <c r="W573" s="4"/>
    </row>
    <row r="574" spans="11:23" ht="14.4" x14ac:dyDescent="0.3">
      <c r="K574" s="4"/>
      <c r="L574" s="4"/>
      <c r="M574" s="4"/>
      <c r="N574" s="4"/>
      <c r="O574" s="4"/>
      <c r="P574" s="4"/>
      <c r="Q574" s="4"/>
      <c r="R574" s="4"/>
      <c r="S574" s="4"/>
      <c r="T574" s="4"/>
      <c r="U574" s="4"/>
      <c r="V574" s="4"/>
      <c r="W574" s="4"/>
    </row>
    <row r="575" spans="11:23" ht="14.4" x14ac:dyDescent="0.3">
      <c r="K575" s="4"/>
      <c r="L575" s="4"/>
      <c r="M575" s="4"/>
      <c r="N575" s="4"/>
      <c r="O575" s="4"/>
      <c r="P575" s="4"/>
      <c r="Q575" s="4"/>
      <c r="R575" s="4"/>
      <c r="S575" s="4"/>
      <c r="T575" s="4"/>
      <c r="U575" s="4"/>
      <c r="V575" s="4"/>
      <c r="W575" s="4"/>
    </row>
    <row r="576" spans="11:23" ht="14.4" x14ac:dyDescent="0.3">
      <c r="K576" s="4"/>
      <c r="L576" s="4"/>
      <c r="M576" s="4"/>
      <c r="N576" s="4"/>
      <c r="O576" s="4"/>
      <c r="P576" s="4"/>
      <c r="Q576" s="4"/>
      <c r="R576" s="4"/>
      <c r="S576" s="4"/>
      <c r="T576" s="4"/>
      <c r="U576" s="4"/>
      <c r="V576" s="4"/>
      <c r="W576" s="4"/>
    </row>
    <row r="577" spans="11:23" ht="14.4" x14ac:dyDescent="0.3">
      <c r="K577" s="4"/>
      <c r="L577" s="4"/>
      <c r="M577" s="4"/>
      <c r="N577" s="4"/>
      <c r="O577" s="4"/>
      <c r="P577" s="4"/>
      <c r="Q577" s="4"/>
      <c r="R577" s="4"/>
      <c r="S577" s="4"/>
      <c r="T577" s="4"/>
      <c r="U577" s="4"/>
      <c r="V577" s="4"/>
      <c r="W577" s="4"/>
    </row>
    <row r="578" spans="11:23" ht="14.4" x14ac:dyDescent="0.3">
      <c r="K578" s="4"/>
      <c r="L578" s="4"/>
      <c r="M578" s="4"/>
      <c r="N578" s="4"/>
      <c r="O578" s="4"/>
      <c r="P578" s="4"/>
      <c r="Q578" s="4"/>
      <c r="R578" s="4"/>
      <c r="S578" s="4"/>
      <c r="T578" s="4"/>
      <c r="U578" s="4"/>
      <c r="V578" s="4"/>
      <c r="W578" s="4"/>
    </row>
    <row r="579" spans="11:23" ht="14.4" x14ac:dyDescent="0.3">
      <c r="K579" s="4"/>
      <c r="L579" s="4"/>
      <c r="M579" s="4"/>
      <c r="N579" s="4"/>
      <c r="O579" s="4"/>
      <c r="P579" s="4"/>
      <c r="Q579" s="4"/>
      <c r="R579" s="4"/>
      <c r="S579" s="4"/>
      <c r="T579" s="4"/>
      <c r="U579" s="4"/>
      <c r="V579" s="4"/>
      <c r="W579" s="4"/>
    </row>
    <row r="580" spans="11:23" ht="14.4" x14ac:dyDescent="0.3">
      <c r="K580" s="4"/>
      <c r="L580" s="4"/>
      <c r="M580" s="4"/>
      <c r="N580" s="4"/>
      <c r="O580" s="4"/>
      <c r="P580" s="4"/>
      <c r="Q580" s="4"/>
      <c r="R580" s="4"/>
      <c r="S580" s="4"/>
      <c r="T580" s="4"/>
      <c r="U580" s="4"/>
      <c r="V580" s="4"/>
      <c r="W580" s="4"/>
    </row>
    <row r="581" spans="11:23" ht="14.4" x14ac:dyDescent="0.3">
      <c r="K581" s="4"/>
      <c r="L581" s="4"/>
      <c r="M581" s="4"/>
      <c r="N581" s="4"/>
      <c r="O581" s="4"/>
      <c r="P581" s="4"/>
      <c r="Q581" s="4"/>
      <c r="R581" s="4"/>
      <c r="S581" s="4"/>
      <c r="T581" s="4"/>
      <c r="U581" s="4"/>
      <c r="V581" s="4"/>
      <c r="W581" s="4"/>
    </row>
    <row r="582" spans="11:23" ht="14.4" x14ac:dyDescent="0.3">
      <c r="K582" s="4"/>
      <c r="L582" s="4"/>
      <c r="M582" s="4"/>
      <c r="N582" s="4"/>
      <c r="O582" s="4"/>
      <c r="P582" s="4"/>
      <c r="Q582" s="4"/>
      <c r="R582" s="4"/>
      <c r="S582" s="4"/>
      <c r="T582" s="4"/>
      <c r="U582" s="4"/>
      <c r="V582" s="4"/>
      <c r="W582" s="4"/>
    </row>
    <row r="583" spans="11:23" ht="14.4" x14ac:dyDescent="0.3">
      <c r="K583" s="4"/>
      <c r="L583" s="4"/>
      <c r="M583" s="4"/>
      <c r="N583" s="4"/>
      <c r="O583" s="4"/>
      <c r="P583" s="4"/>
      <c r="Q583" s="4"/>
      <c r="R583" s="4"/>
      <c r="S583" s="4"/>
      <c r="T583" s="4"/>
      <c r="U583" s="4"/>
      <c r="V583" s="4"/>
      <c r="W583" s="4"/>
    </row>
    <row r="584" spans="11:23" ht="14.4" x14ac:dyDescent="0.3">
      <c r="K584" s="4"/>
      <c r="L584" s="4"/>
      <c r="M584" s="4"/>
      <c r="N584" s="4"/>
      <c r="O584" s="4"/>
      <c r="P584" s="4"/>
      <c r="Q584" s="4"/>
      <c r="R584" s="4"/>
      <c r="S584" s="4"/>
      <c r="T584" s="4"/>
      <c r="U584" s="4"/>
      <c r="V584" s="4"/>
      <c r="W584" s="4"/>
    </row>
    <row r="585" spans="11:23" ht="14.4" x14ac:dyDescent="0.3">
      <c r="K585" s="4"/>
      <c r="L585" s="4"/>
      <c r="M585" s="4"/>
      <c r="N585" s="4"/>
      <c r="O585" s="4"/>
      <c r="P585" s="4"/>
      <c r="Q585" s="4"/>
      <c r="R585" s="4"/>
      <c r="S585" s="4"/>
      <c r="T585" s="4"/>
      <c r="U585" s="4"/>
      <c r="V585" s="4"/>
      <c r="W585" s="4"/>
    </row>
    <row r="586" spans="11:23" ht="14.4" x14ac:dyDescent="0.3">
      <c r="K586" s="4"/>
      <c r="L586" s="4"/>
      <c r="M586" s="4"/>
      <c r="N586" s="4"/>
      <c r="O586" s="4"/>
      <c r="P586" s="4"/>
      <c r="Q586" s="4"/>
      <c r="R586" s="4"/>
      <c r="S586" s="4"/>
      <c r="T586" s="4"/>
      <c r="U586" s="4"/>
      <c r="V586" s="4"/>
      <c r="W586" s="4"/>
    </row>
    <row r="587" spans="11:23" ht="14.4" x14ac:dyDescent="0.3">
      <c r="K587" s="4"/>
      <c r="L587" s="4"/>
      <c r="M587" s="4"/>
      <c r="N587" s="4"/>
      <c r="O587" s="4"/>
      <c r="P587" s="4"/>
      <c r="Q587" s="4"/>
      <c r="R587" s="4"/>
      <c r="S587" s="4"/>
      <c r="T587" s="4"/>
      <c r="U587" s="4"/>
      <c r="V587" s="4"/>
      <c r="W587" s="4"/>
    </row>
    <row r="588" spans="11:23" ht="14.4" x14ac:dyDescent="0.3">
      <c r="K588" s="4"/>
      <c r="L588" s="4"/>
      <c r="M588" s="4"/>
      <c r="N588" s="4"/>
      <c r="O588" s="4"/>
      <c r="P588" s="4"/>
      <c r="Q588" s="4"/>
      <c r="R588" s="4"/>
      <c r="S588" s="4"/>
      <c r="T588" s="4"/>
      <c r="U588" s="4"/>
      <c r="V588" s="4"/>
      <c r="W588" s="4"/>
    </row>
    <row r="589" spans="11:23" ht="14.4" x14ac:dyDescent="0.3">
      <c r="K589" s="4"/>
      <c r="L589" s="4"/>
      <c r="M589" s="4"/>
      <c r="N589" s="4"/>
      <c r="O589" s="4"/>
      <c r="P589" s="4"/>
      <c r="Q589" s="4"/>
      <c r="R589" s="4"/>
      <c r="S589" s="4"/>
      <c r="T589" s="4"/>
      <c r="U589" s="4"/>
      <c r="V589" s="4"/>
      <c r="W589" s="4"/>
    </row>
    <row r="590" spans="11:23" ht="14.4" x14ac:dyDescent="0.3">
      <c r="K590" s="4"/>
      <c r="L590" s="4"/>
      <c r="M590" s="4"/>
      <c r="N590" s="4"/>
      <c r="O590" s="4"/>
      <c r="P590" s="4"/>
      <c r="Q590" s="4"/>
      <c r="R590" s="4"/>
      <c r="S590" s="4"/>
      <c r="T590" s="4"/>
      <c r="U590" s="4"/>
      <c r="V590" s="4"/>
      <c r="W590" s="4"/>
    </row>
    <row r="591" spans="11:23" ht="14.4" x14ac:dyDescent="0.3">
      <c r="K591" s="4"/>
      <c r="L591" s="4"/>
      <c r="M591" s="4"/>
      <c r="N591" s="4"/>
      <c r="O591" s="4"/>
      <c r="P591" s="4"/>
      <c r="Q591" s="4"/>
      <c r="R591" s="4"/>
      <c r="S591" s="4"/>
      <c r="T591" s="4"/>
      <c r="U591" s="4"/>
      <c r="V591" s="4"/>
      <c r="W591" s="4"/>
    </row>
    <row r="592" spans="11:23" ht="14.4" x14ac:dyDescent="0.3">
      <c r="K592" s="4"/>
      <c r="L592" s="4"/>
      <c r="M592" s="4"/>
      <c r="N592" s="4"/>
      <c r="O592" s="4"/>
      <c r="P592" s="4"/>
      <c r="Q592" s="4"/>
      <c r="R592" s="4"/>
      <c r="S592" s="4"/>
      <c r="T592" s="4"/>
      <c r="U592" s="4"/>
      <c r="V592" s="4"/>
      <c r="W592" s="4"/>
    </row>
    <row r="593" spans="11:23" ht="14.4" x14ac:dyDescent="0.3">
      <c r="K593" s="4"/>
      <c r="L593" s="4"/>
      <c r="M593" s="4"/>
      <c r="N593" s="4"/>
      <c r="O593" s="4"/>
      <c r="P593" s="4"/>
      <c r="Q593" s="4"/>
      <c r="R593" s="4"/>
      <c r="S593" s="4"/>
      <c r="T593" s="4"/>
      <c r="U593" s="4"/>
      <c r="V593" s="4"/>
      <c r="W593" s="4"/>
    </row>
    <row r="594" spans="11:23" ht="14.4" x14ac:dyDescent="0.3">
      <c r="K594" s="4"/>
      <c r="L594" s="4"/>
      <c r="M594" s="4"/>
      <c r="N594" s="4"/>
      <c r="O594" s="4"/>
      <c r="P594" s="4"/>
      <c r="Q594" s="4"/>
      <c r="R594" s="4"/>
      <c r="S594" s="4"/>
      <c r="T594" s="4"/>
      <c r="U594" s="4"/>
      <c r="V594" s="4"/>
      <c r="W594" s="4"/>
    </row>
    <row r="595" spans="11:23" ht="14.4" x14ac:dyDescent="0.3">
      <c r="K595" s="4"/>
      <c r="L595" s="4"/>
      <c r="M595" s="4"/>
      <c r="N595" s="4"/>
      <c r="O595" s="4"/>
      <c r="P595" s="4"/>
      <c r="Q595" s="4"/>
      <c r="R595" s="4"/>
      <c r="S595" s="4"/>
      <c r="T595" s="4"/>
      <c r="U595" s="4"/>
      <c r="V595" s="4"/>
      <c r="W595" s="4"/>
    </row>
    <row r="596" spans="11:23" ht="14.4" x14ac:dyDescent="0.3">
      <c r="K596" s="4"/>
      <c r="L596" s="4"/>
      <c r="M596" s="4"/>
      <c r="N596" s="4"/>
      <c r="O596" s="4"/>
      <c r="P596" s="4"/>
      <c r="Q596" s="4"/>
      <c r="R596" s="4"/>
      <c r="S596" s="4"/>
      <c r="T596" s="4"/>
      <c r="U596" s="4"/>
      <c r="V596" s="4"/>
      <c r="W596" s="4"/>
    </row>
    <row r="597" spans="11:23" ht="14.4" x14ac:dyDescent="0.3">
      <c r="K597" s="4"/>
      <c r="L597" s="4"/>
      <c r="M597" s="4"/>
      <c r="N597" s="4"/>
      <c r="O597" s="4"/>
      <c r="P597" s="4"/>
      <c r="Q597" s="4"/>
      <c r="R597" s="4"/>
      <c r="S597" s="4"/>
      <c r="T597" s="4"/>
      <c r="U597" s="4"/>
      <c r="V597" s="4"/>
      <c r="W597" s="4"/>
    </row>
    <row r="598" spans="11:23" ht="14.4" x14ac:dyDescent="0.3">
      <c r="K598" s="4"/>
      <c r="L598" s="4"/>
      <c r="M598" s="4"/>
      <c r="N598" s="4"/>
      <c r="O598" s="4"/>
      <c r="P598" s="4"/>
      <c r="Q598" s="4"/>
      <c r="R598" s="4"/>
      <c r="S598" s="4"/>
      <c r="T598" s="4"/>
      <c r="U598" s="4"/>
      <c r="V598" s="4"/>
      <c r="W598" s="4"/>
    </row>
    <row r="599" spans="11:23" ht="14.4" x14ac:dyDescent="0.3">
      <c r="K599" s="4"/>
      <c r="L599" s="4"/>
      <c r="M599" s="4"/>
      <c r="N599" s="4"/>
      <c r="O599" s="4"/>
      <c r="P599" s="4"/>
      <c r="Q599" s="4"/>
      <c r="R599" s="4"/>
      <c r="S599" s="4"/>
      <c r="T599" s="4"/>
      <c r="U599" s="4"/>
      <c r="V599" s="4"/>
      <c r="W599" s="4"/>
    </row>
    <row r="600" spans="11:23" ht="14.4" x14ac:dyDescent="0.3">
      <c r="K600" s="4"/>
      <c r="L600" s="4"/>
      <c r="M600" s="4"/>
      <c r="N600" s="4"/>
      <c r="O600" s="4"/>
      <c r="P600" s="4"/>
      <c r="Q600" s="4"/>
      <c r="R600" s="4"/>
      <c r="S600" s="4"/>
      <c r="T600" s="4"/>
      <c r="U600" s="4"/>
      <c r="V600" s="4"/>
      <c r="W600" s="4"/>
    </row>
    <row r="601" spans="11:23" ht="14.4" x14ac:dyDescent="0.3">
      <c r="K601" s="4"/>
      <c r="L601" s="4"/>
      <c r="M601" s="4"/>
      <c r="N601" s="4"/>
      <c r="O601" s="4"/>
      <c r="P601" s="4"/>
      <c r="Q601" s="4"/>
      <c r="R601" s="4"/>
      <c r="S601" s="4"/>
      <c r="T601" s="4"/>
      <c r="U601" s="4"/>
      <c r="V601" s="4"/>
      <c r="W601" s="4"/>
    </row>
    <row r="602" spans="11:23" ht="14.4" x14ac:dyDescent="0.3">
      <c r="K602" s="4"/>
      <c r="L602" s="4"/>
      <c r="M602" s="4"/>
      <c r="N602" s="4"/>
      <c r="O602" s="4"/>
      <c r="P602" s="4"/>
      <c r="Q602" s="4"/>
      <c r="R602" s="4"/>
      <c r="S602" s="4"/>
      <c r="T602" s="4"/>
      <c r="U602" s="4"/>
      <c r="V602" s="4"/>
      <c r="W602" s="4"/>
    </row>
    <row r="603" spans="11:23" ht="14.4" x14ac:dyDescent="0.3">
      <c r="K603" s="4"/>
      <c r="L603" s="4"/>
      <c r="M603" s="4"/>
      <c r="N603" s="4"/>
      <c r="O603" s="4"/>
      <c r="P603" s="4"/>
      <c r="Q603" s="4"/>
      <c r="R603" s="4"/>
      <c r="S603" s="4"/>
      <c r="T603" s="4"/>
      <c r="U603" s="4"/>
      <c r="V603" s="4"/>
      <c r="W603" s="4"/>
    </row>
    <row r="604" spans="11:23" ht="14.4" x14ac:dyDescent="0.3">
      <c r="K604" s="4"/>
      <c r="L604" s="4"/>
      <c r="M604" s="4"/>
      <c r="N604" s="4"/>
      <c r="O604" s="4"/>
      <c r="P604" s="4"/>
      <c r="Q604" s="4"/>
      <c r="R604" s="4"/>
      <c r="S604" s="4"/>
      <c r="T604" s="4"/>
      <c r="U604" s="4"/>
      <c r="V604" s="4"/>
      <c r="W604" s="4"/>
    </row>
    <row r="605" spans="11:23" ht="14.4" x14ac:dyDescent="0.3">
      <c r="K605" s="4"/>
      <c r="L605" s="4"/>
      <c r="M605" s="4"/>
      <c r="N605" s="4"/>
      <c r="O605" s="4"/>
      <c r="P605" s="4"/>
      <c r="Q605" s="4"/>
      <c r="R605" s="4"/>
      <c r="S605" s="4"/>
      <c r="T605" s="4"/>
      <c r="U605" s="4"/>
      <c r="V605" s="4"/>
      <c r="W605" s="4"/>
    </row>
    <row r="606" spans="11:23" ht="14.4" x14ac:dyDescent="0.3">
      <c r="K606" s="4"/>
      <c r="L606" s="4"/>
      <c r="M606" s="4"/>
      <c r="N606" s="4"/>
      <c r="O606" s="4"/>
      <c r="P606" s="4"/>
      <c r="Q606" s="4"/>
      <c r="R606" s="4"/>
      <c r="S606" s="4"/>
      <c r="T606" s="4"/>
      <c r="U606" s="4"/>
      <c r="V606" s="4"/>
      <c r="W606" s="4"/>
    </row>
    <row r="607" spans="11:23" ht="14.4" x14ac:dyDescent="0.3">
      <c r="K607" s="4"/>
      <c r="L607" s="4"/>
      <c r="M607" s="4"/>
      <c r="N607" s="4"/>
      <c r="O607" s="4"/>
      <c r="P607" s="4"/>
      <c r="Q607" s="4"/>
      <c r="R607" s="4"/>
      <c r="S607" s="4"/>
      <c r="T607" s="4"/>
      <c r="U607" s="4"/>
      <c r="V607" s="4"/>
      <c r="W607" s="4"/>
    </row>
    <row r="608" spans="11:23" ht="14.4" x14ac:dyDescent="0.3">
      <c r="K608" s="4"/>
      <c r="L608" s="4"/>
      <c r="M608" s="4"/>
      <c r="N608" s="4"/>
      <c r="O608" s="4"/>
      <c r="P608" s="4"/>
      <c r="Q608" s="4"/>
      <c r="R608" s="4"/>
      <c r="S608" s="4"/>
      <c r="T608" s="4"/>
      <c r="U608" s="4"/>
      <c r="V608" s="4"/>
      <c r="W608" s="4"/>
    </row>
    <row r="609" spans="11:23" ht="14.4" x14ac:dyDescent="0.3">
      <c r="K609" s="4"/>
      <c r="L609" s="4"/>
      <c r="M609" s="4"/>
      <c r="N609" s="4"/>
      <c r="O609" s="4"/>
      <c r="P609" s="4"/>
      <c r="Q609" s="4"/>
      <c r="R609" s="4"/>
      <c r="S609" s="4"/>
      <c r="T609" s="4"/>
      <c r="U609" s="4"/>
      <c r="V609" s="4"/>
      <c r="W609" s="4"/>
    </row>
    <row r="610" spans="11:23" ht="14.4" x14ac:dyDescent="0.3">
      <c r="K610" s="4"/>
      <c r="L610" s="4"/>
      <c r="M610" s="4"/>
      <c r="N610" s="4"/>
      <c r="O610" s="4"/>
      <c r="P610" s="4"/>
      <c r="Q610" s="4"/>
      <c r="R610" s="4"/>
      <c r="S610" s="4"/>
      <c r="T610" s="4"/>
      <c r="U610" s="4"/>
      <c r="V610" s="4"/>
      <c r="W610" s="4"/>
    </row>
    <row r="611" spans="11:23" ht="14.4" x14ac:dyDescent="0.3">
      <c r="K611" s="4"/>
      <c r="L611" s="4"/>
      <c r="M611" s="4"/>
      <c r="N611" s="4"/>
      <c r="O611" s="4"/>
      <c r="P611" s="4"/>
      <c r="Q611" s="4"/>
      <c r="R611" s="4"/>
      <c r="S611" s="4"/>
      <c r="T611" s="4"/>
      <c r="U611" s="4"/>
      <c r="V611" s="4"/>
      <c r="W611" s="4"/>
    </row>
    <row r="612" spans="11:23" ht="14.4" x14ac:dyDescent="0.3">
      <c r="K612" s="4"/>
      <c r="L612" s="4"/>
      <c r="M612" s="4"/>
      <c r="N612" s="4"/>
      <c r="O612" s="4"/>
      <c r="P612" s="4"/>
      <c r="Q612" s="4"/>
      <c r="R612" s="4"/>
      <c r="S612" s="4"/>
      <c r="T612" s="4"/>
      <c r="U612" s="4"/>
      <c r="V612" s="4"/>
      <c r="W612" s="4"/>
    </row>
    <row r="613" spans="11:23" ht="14.4" x14ac:dyDescent="0.3">
      <c r="K613" s="4"/>
      <c r="L613" s="4"/>
      <c r="M613" s="4"/>
      <c r="N613" s="4"/>
      <c r="O613" s="4"/>
      <c r="P613" s="4"/>
      <c r="Q613" s="4"/>
      <c r="R613" s="4"/>
      <c r="S613" s="4"/>
      <c r="T613" s="4"/>
      <c r="U613" s="4"/>
      <c r="V613" s="4"/>
      <c r="W613" s="4"/>
    </row>
    <row r="614" spans="11:23" ht="14.4" x14ac:dyDescent="0.3">
      <c r="K614" s="4"/>
      <c r="L614" s="4"/>
      <c r="M614" s="4"/>
      <c r="N614" s="4"/>
      <c r="O614" s="4"/>
      <c r="P614" s="4"/>
      <c r="Q614" s="4"/>
      <c r="R614" s="4"/>
      <c r="S614" s="4"/>
      <c r="T614" s="4"/>
      <c r="U614" s="4"/>
      <c r="V614" s="4"/>
      <c r="W614" s="4"/>
    </row>
    <row r="615" spans="11:23" ht="14.4" x14ac:dyDescent="0.3">
      <c r="K615" s="4"/>
      <c r="L615" s="4"/>
      <c r="M615" s="4"/>
      <c r="N615" s="4"/>
      <c r="O615" s="4"/>
      <c r="P615" s="4"/>
      <c r="Q615" s="4"/>
      <c r="R615" s="4"/>
      <c r="S615" s="4"/>
      <c r="T615" s="4"/>
      <c r="U615" s="4"/>
      <c r="V615" s="4"/>
      <c r="W615" s="4"/>
    </row>
    <row r="616" spans="11:23" ht="14.4" x14ac:dyDescent="0.3">
      <c r="K616" s="4"/>
      <c r="L616" s="4"/>
      <c r="M616" s="4"/>
      <c r="N616" s="4"/>
      <c r="O616" s="4"/>
      <c r="P616" s="4"/>
      <c r="Q616" s="4"/>
      <c r="R616" s="4"/>
      <c r="S616" s="4"/>
      <c r="T616" s="4"/>
      <c r="U616" s="4"/>
      <c r="V616" s="4"/>
      <c r="W616" s="4"/>
    </row>
    <row r="617" spans="11:23" ht="14.4" x14ac:dyDescent="0.3">
      <c r="K617" s="4"/>
      <c r="L617" s="4"/>
      <c r="M617" s="4"/>
      <c r="N617" s="4"/>
      <c r="O617" s="4"/>
      <c r="P617" s="4"/>
      <c r="Q617" s="4"/>
      <c r="R617" s="4"/>
      <c r="S617" s="4"/>
      <c r="T617" s="4"/>
      <c r="U617" s="4"/>
      <c r="V617" s="4"/>
      <c r="W617" s="4"/>
    </row>
    <row r="618" spans="11:23" ht="14.4" x14ac:dyDescent="0.3">
      <c r="K618" s="4"/>
      <c r="L618" s="4"/>
      <c r="M618" s="4"/>
      <c r="N618" s="4"/>
      <c r="O618" s="4"/>
      <c r="P618" s="4"/>
      <c r="Q618" s="4"/>
      <c r="R618" s="4"/>
      <c r="S618" s="4"/>
      <c r="T618" s="4"/>
      <c r="U618" s="4"/>
      <c r="V618" s="4"/>
      <c r="W618" s="4"/>
    </row>
    <row r="619" spans="11:23" ht="14.4" x14ac:dyDescent="0.3">
      <c r="K619" s="4"/>
      <c r="L619" s="4"/>
      <c r="M619" s="4"/>
      <c r="N619" s="4"/>
      <c r="O619" s="4"/>
      <c r="P619" s="4"/>
      <c r="Q619" s="4"/>
      <c r="R619" s="4"/>
      <c r="S619" s="4"/>
      <c r="T619" s="4"/>
      <c r="U619" s="4"/>
      <c r="V619" s="4"/>
      <c r="W619" s="4"/>
    </row>
    <row r="620" spans="11:23" ht="14.4" x14ac:dyDescent="0.3">
      <c r="K620" s="4"/>
      <c r="L620" s="4"/>
      <c r="M620" s="4"/>
      <c r="N620" s="4"/>
      <c r="O620" s="4"/>
      <c r="P620" s="4"/>
      <c r="Q620" s="4"/>
      <c r="R620" s="4"/>
      <c r="S620" s="4"/>
      <c r="T620" s="4"/>
      <c r="U620" s="4"/>
      <c r="V620" s="4"/>
      <c r="W620" s="4"/>
    </row>
    <row r="621" spans="11:23" ht="14.4" x14ac:dyDescent="0.3">
      <c r="K621" s="4"/>
      <c r="L621" s="4"/>
      <c r="M621" s="4"/>
      <c r="N621" s="4"/>
      <c r="O621" s="4"/>
      <c r="P621" s="4"/>
      <c r="Q621" s="4"/>
      <c r="R621" s="4"/>
      <c r="S621" s="4"/>
      <c r="T621" s="4"/>
      <c r="U621" s="4"/>
      <c r="V621" s="4"/>
      <c r="W621" s="4"/>
    </row>
    <row r="622" spans="11:23" ht="14.4" x14ac:dyDescent="0.3">
      <c r="K622" s="4"/>
      <c r="L622" s="4"/>
      <c r="M622" s="4"/>
      <c r="N622" s="4"/>
      <c r="O622" s="4"/>
      <c r="P622" s="4"/>
      <c r="Q622" s="4"/>
      <c r="R622" s="4"/>
      <c r="S622" s="4"/>
      <c r="T622" s="4"/>
      <c r="U622" s="4"/>
      <c r="V622" s="4"/>
      <c r="W622" s="4"/>
    </row>
    <row r="623" spans="11:23" ht="14.4" x14ac:dyDescent="0.3">
      <c r="K623" s="4"/>
      <c r="L623" s="4"/>
      <c r="M623" s="4"/>
      <c r="N623" s="4"/>
      <c r="O623" s="4"/>
      <c r="P623" s="4"/>
      <c r="Q623" s="4"/>
      <c r="R623" s="4"/>
      <c r="S623" s="4"/>
      <c r="T623" s="4"/>
      <c r="U623" s="4"/>
      <c r="V623" s="4"/>
      <c r="W623" s="4"/>
    </row>
    <row r="624" spans="11:23" ht="14.4" x14ac:dyDescent="0.3">
      <c r="K624" s="4"/>
      <c r="L624" s="4"/>
      <c r="M624" s="4"/>
      <c r="N624" s="4"/>
      <c r="O624" s="4"/>
      <c r="P624" s="4"/>
      <c r="Q624" s="4"/>
      <c r="R624" s="4"/>
      <c r="S624" s="4"/>
      <c r="T624" s="4"/>
      <c r="U624" s="4"/>
      <c r="V624" s="4"/>
      <c r="W624" s="4"/>
    </row>
    <row r="625" spans="11:23" ht="14.4" x14ac:dyDescent="0.3">
      <c r="K625" s="4"/>
      <c r="L625" s="4"/>
      <c r="M625" s="4"/>
      <c r="N625" s="4"/>
      <c r="O625" s="4"/>
      <c r="P625" s="4"/>
      <c r="Q625" s="4"/>
      <c r="R625" s="4"/>
      <c r="S625" s="4"/>
      <c r="T625" s="4"/>
      <c r="U625" s="4"/>
      <c r="V625" s="4"/>
      <c r="W625" s="4"/>
    </row>
    <row r="626" spans="11:23" ht="14.4" x14ac:dyDescent="0.3">
      <c r="K626" s="4"/>
      <c r="L626" s="4"/>
      <c r="M626" s="4"/>
      <c r="N626" s="4"/>
      <c r="O626" s="4"/>
      <c r="P626" s="4"/>
      <c r="Q626" s="4"/>
      <c r="R626" s="4"/>
      <c r="S626" s="4"/>
      <c r="T626" s="4"/>
      <c r="U626" s="4"/>
      <c r="V626" s="4"/>
      <c r="W626" s="4"/>
    </row>
    <row r="627" spans="11:23" ht="14.4" x14ac:dyDescent="0.3">
      <c r="K627" s="4"/>
      <c r="L627" s="4"/>
      <c r="M627" s="4"/>
      <c r="N627" s="4"/>
      <c r="O627" s="4"/>
      <c r="P627" s="4"/>
      <c r="Q627" s="4"/>
      <c r="R627" s="4"/>
      <c r="S627" s="4"/>
      <c r="T627" s="4"/>
      <c r="U627" s="4"/>
      <c r="V627" s="4"/>
      <c r="W627" s="4"/>
    </row>
    <row r="628" spans="11:23" ht="14.4" x14ac:dyDescent="0.3">
      <c r="K628" s="4"/>
      <c r="L628" s="4"/>
      <c r="M628" s="4"/>
      <c r="N628" s="4"/>
      <c r="O628" s="4"/>
      <c r="P628" s="4"/>
      <c r="Q628" s="4"/>
      <c r="R628" s="4"/>
      <c r="S628" s="4"/>
      <c r="T628" s="4"/>
      <c r="U628" s="4"/>
      <c r="V628" s="4"/>
      <c r="W628" s="4"/>
    </row>
    <row r="629" spans="11:23" ht="14.4" x14ac:dyDescent="0.3">
      <c r="K629" s="4"/>
      <c r="L629" s="4"/>
      <c r="M629" s="4"/>
      <c r="N629" s="4"/>
      <c r="O629" s="4"/>
      <c r="P629" s="4"/>
      <c r="Q629" s="4"/>
      <c r="R629" s="4"/>
      <c r="S629" s="4"/>
      <c r="T629" s="4"/>
      <c r="U629" s="4"/>
      <c r="V629" s="4"/>
      <c r="W629" s="4"/>
    </row>
    <row r="630" spans="11:23" ht="14.4" x14ac:dyDescent="0.3">
      <c r="K630" s="4"/>
      <c r="L630" s="4"/>
      <c r="M630" s="4"/>
      <c r="N630" s="4"/>
      <c r="O630" s="4"/>
      <c r="P630" s="4"/>
      <c r="Q630" s="4"/>
      <c r="R630" s="4"/>
      <c r="S630" s="4"/>
      <c r="T630" s="4"/>
      <c r="U630" s="4"/>
      <c r="V630" s="4"/>
      <c r="W630" s="4"/>
    </row>
    <row r="631" spans="11:23" ht="14.4" x14ac:dyDescent="0.3">
      <c r="K631" s="4"/>
      <c r="L631" s="4"/>
      <c r="M631" s="4"/>
      <c r="N631" s="4"/>
      <c r="O631" s="4"/>
      <c r="P631" s="4"/>
      <c r="Q631" s="4"/>
      <c r="R631" s="4"/>
      <c r="S631" s="4"/>
      <c r="T631" s="4"/>
      <c r="U631" s="4"/>
      <c r="V631" s="4"/>
      <c r="W631" s="4"/>
    </row>
    <row r="632" spans="11:23" ht="14.4" x14ac:dyDescent="0.3">
      <c r="K632" s="4"/>
      <c r="L632" s="4"/>
      <c r="M632" s="4"/>
      <c r="N632" s="4"/>
      <c r="O632" s="4"/>
      <c r="P632" s="4"/>
      <c r="Q632" s="4"/>
      <c r="R632" s="4"/>
      <c r="S632" s="4"/>
      <c r="T632" s="4"/>
      <c r="U632" s="4"/>
      <c r="V632" s="4"/>
      <c r="W632" s="4"/>
    </row>
    <row r="633" spans="11:23" ht="14.4" x14ac:dyDescent="0.3">
      <c r="K633" s="4"/>
      <c r="L633" s="4"/>
      <c r="M633" s="4"/>
      <c r="N633" s="4"/>
      <c r="O633" s="4"/>
      <c r="P633" s="4"/>
      <c r="Q633" s="4"/>
      <c r="R633" s="4"/>
      <c r="S633" s="4"/>
      <c r="T633" s="4"/>
      <c r="U633" s="4"/>
      <c r="V633" s="4"/>
      <c r="W633" s="4"/>
    </row>
    <row r="634" spans="11:23" ht="14.4" x14ac:dyDescent="0.3">
      <c r="K634" s="4"/>
      <c r="L634" s="4"/>
      <c r="M634" s="4"/>
      <c r="N634" s="4"/>
      <c r="O634" s="4"/>
      <c r="P634" s="4"/>
      <c r="Q634" s="4"/>
      <c r="R634" s="4"/>
      <c r="S634" s="4"/>
      <c r="T634" s="4"/>
      <c r="U634" s="4"/>
      <c r="V634" s="4"/>
      <c r="W634" s="4"/>
    </row>
    <row r="635" spans="11:23" ht="14.4" x14ac:dyDescent="0.3">
      <c r="K635" s="4"/>
      <c r="L635" s="4"/>
      <c r="M635" s="4"/>
      <c r="N635" s="4"/>
      <c r="O635" s="4"/>
      <c r="P635" s="4"/>
      <c r="Q635" s="4"/>
      <c r="R635" s="4"/>
      <c r="S635" s="4"/>
      <c r="T635" s="4"/>
      <c r="U635" s="4"/>
      <c r="V635" s="4"/>
      <c r="W635" s="4"/>
    </row>
    <row r="636" spans="11:23" ht="14.4" x14ac:dyDescent="0.3">
      <c r="K636" s="4"/>
      <c r="L636" s="4"/>
      <c r="M636" s="4"/>
      <c r="N636" s="4"/>
      <c r="O636" s="4"/>
      <c r="P636" s="4"/>
      <c r="Q636" s="4"/>
      <c r="R636" s="4"/>
      <c r="S636" s="4"/>
      <c r="T636" s="4"/>
      <c r="U636" s="4"/>
      <c r="V636" s="4"/>
      <c r="W636" s="4"/>
    </row>
    <row r="637" spans="11:23" ht="14.4" x14ac:dyDescent="0.3">
      <c r="K637" s="4"/>
      <c r="L637" s="4"/>
      <c r="M637" s="4"/>
      <c r="N637" s="4"/>
      <c r="O637" s="4"/>
      <c r="P637" s="4"/>
      <c r="Q637" s="4"/>
      <c r="R637" s="4"/>
      <c r="S637" s="4"/>
      <c r="T637" s="4"/>
      <c r="U637" s="4"/>
      <c r="V637" s="4"/>
      <c r="W637" s="4"/>
    </row>
    <row r="638" spans="11:23" ht="14.4" x14ac:dyDescent="0.3">
      <c r="K638" s="4"/>
      <c r="L638" s="4"/>
      <c r="M638" s="4"/>
      <c r="N638" s="4"/>
      <c r="O638" s="4"/>
      <c r="P638" s="4"/>
      <c r="Q638" s="4"/>
      <c r="R638" s="4"/>
      <c r="S638" s="4"/>
      <c r="T638" s="4"/>
      <c r="U638" s="4"/>
      <c r="V638" s="4"/>
      <c r="W638" s="4"/>
    </row>
    <row r="639" spans="11:23" ht="14.4" x14ac:dyDescent="0.3">
      <c r="K639" s="4"/>
      <c r="L639" s="4"/>
      <c r="M639" s="4"/>
      <c r="N639" s="4"/>
      <c r="O639" s="4"/>
      <c r="P639" s="4"/>
      <c r="Q639" s="4"/>
      <c r="R639" s="4"/>
      <c r="S639" s="4"/>
      <c r="T639" s="4"/>
      <c r="U639" s="4"/>
      <c r="V639" s="4"/>
      <c r="W639" s="4"/>
    </row>
    <row r="640" spans="11:23" ht="14.4" x14ac:dyDescent="0.3">
      <c r="K640" s="4"/>
      <c r="L640" s="4"/>
      <c r="M640" s="4"/>
      <c r="N640" s="4"/>
      <c r="O640" s="4"/>
      <c r="P640" s="4"/>
      <c r="Q640" s="4"/>
      <c r="R640" s="4"/>
      <c r="S640" s="4"/>
      <c r="T640" s="4"/>
      <c r="U640" s="4"/>
      <c r="V640" s="4"/>
      <c r="W640" s="4"/>
    </row>
    <row r="641" spans="11:23" ht="14.4" x14ac:dyDescent="0.3">
      <c r="K641" s="4"/>
      <c r="L641" s="4"/>
      <c r="M641" s="4"/>
      <c r="N641" s="4"/>
      <c r="O641" s="4"/>
      <c r="P641" s="4"/>
      <c r="Q641" s="4"/>
      <c r="R641" s="4"/>
      <c r="S641" s="4"/>
      <c r="T641" s="4"/>
      <c r="U641" s="4"/>
      <c r="V641" s="4"/>
      <c r="W641" s="4"/>
    </row>
    <row r="642" spans="11:23" ht="14.4" x14ac:dyDescent="0.3">
      <c r="K642" s="4"/>
      <c r="L642" s="4"/>
      <c r="M642" s="4"/>
      <c r="N642" s="4"/>
      <c r="O642" s="4"/>
      <c r="P642" s="4"/>
      <c r="Q642" s="4"/>
      <c r="R642" s="4"/>
      <c r="S642" s="4"/>
      <c r="T642" s="4"/>
      <c r="U642" s="4"/>
      <c r="V642" s="4"/>
      <c r="W642" s="4"/>
    </row>
    <row r="643" spans="11:23" ht="14.4" x14ac:dyDescent="0.3">
      <c r="K643" s="4"/>
      <c r="L643" s="4"/>
      <c r="M643" s="4"/>
      <c r="N643" s="4"/>
      <c r="O643" s="4"/>
      <c r="P643" s="4"/>
      <c r="Q643" s="4"/>
      <c r="R643" s="4"/>
      <c r="S643" s="4"/>
      <c r="T643" s="4"/>
      <c r="U643" s="4"/>
      <c r="V643" s="4"/>
      <c r="W643" s="4"/>
    </row>
    <row r="644" spans="11:23" ht="14.4" x14ac:dyDescent="0.3">
      <c r="K644" s="4"/>
      <c r="L644" s="4"/>
      <c r="M644" s="4"/>
      <c r="N644" s="4"/>
      <c r="O644" s="4"/>
      <c r="P644" s="4"/>
      <c r="Q644" s="4"/>
      <c r="R644" s="4"/>
      <c r="S644" s="4"/>
      <c r="T644" s="4"/>
      <c r="U644" s="4"/>
      <c r="V644" s="4"/>
      <c r="W644" s="4"/>
    </row>
    <row r="645" spans="11:23" ht="14.4" x14ac:dyDescent="0.3">
      <c r="K645" s="4"/>
      <c r="L645" s="4"/>
      <c r="M645" s="4"/>
      <c r="N645" s="4"/>
      <c r="O645" s="4"/>
      <c r="P645" s="4"/>
      <c r="Q645" s="4"/>
      <c r="R645" s="4"/>
      <c r="S645" s="4"/>
      <c r="T645" s="4"/>
      <c r="U645" s="4"/>
      <c r="V645" s="4"/>
      <c r="W645" s="4"/>
    </row>
    <row r="646" spans="11:23" ht="14.4" x14ac:dyDescent="0.3">
      <c r="K646" s="4"/>
      <c r="L646" s="4"/>
      <c r="M646" s="4"/>
      <c r="N646" s="4"/>
      <c r="O646" s="4"/>
      <c r="P646" s="4"/>
      <c r="Q646" s="4"/>
      <c r="R646" s="4"/>
      <c r="S646" s="4"/>
      <c r="T646" s="4"/>
      <c r="U646" s="4"/>
      <c r="V646" s="4"/>
      <c r="W646" s="4"/>
    </row>
    <row r="647" spans="11:23" ht="14.4" x14ac:dyDescent="0.3">
      <c r="K647" s="4"/>
      <c r="L647" s="4"/>
      <c r="M647" s="4"/>
      <c r="N647" s="4"/>
      <c r="O647" s="4"/>
      <c r="P647" s="4"/>
      <c r="Q647" s="4"/>
      <c r="R647" s="4"/>
      <c r="S647" s="4"/>
      <c r="T647" s="4"/>
      <c r="U647" s="4"/>
      <c r="V647" s="4"/>
      <c r="W647" s="4"/>
    </row>
    <row r="648" spans="11:23" ht="14.4" x14ac:dyDescent="0.3">
      <c r="K648" s="4"/>
      <c r="L648" s="4"/>
      <c r="M648" s="4"/>
      <c r="N648" s="4"/>
      <c r="O648" s="4"/>
      <c r="P648" s="4"/>
      <c r="Q648" s="4"/>
      <c r="R648" s="4"/>
      <c r="S648" s="4"/>
      <c r="T648" s="4"/>
      <c r="U648" s="4"/>
      <c r="V648" s="4"/>
      <c r="W648" s="4"/>
    </row>
    <row r="649" spans="11:23" ht="14.4" x14ac:dyDescent="0.3">
      <c r="K649" s="4"/>
      <c r="L649" s="4"/>
      <c r="M649" s="4"/>
      <c r="N649" s="4"/>
      <c r="O649" s="4"/>
      <c r="P649" s="4"/>
      <c r="Q649" s="4"/>
      <c r="R649" s="4"/>
      <c r="S649" s="4"/>
      <c r="T649" s="4"/>
      <c r="U649" s="4"/>
      <c r="V649" s="4"/>
      <c r="W649" s="4"/>
    </row>
    <row r="650" spans="11:23" ht="14.4" x14ac:dyDescent="0.3">
      <c r="K650" s="4"/>
      <c r="L650" s="4"/>
      <c r="M650" s="4"/>
      <c r="N650" s="4"/>
      <c r="O650" s="4"/>
      <c r="P650" s="4"/>
      <c r="Q650" s="4"/>
      <c r="R650" s="4"/>
      <c r="S650" s="4"/>
      <c r="T650" s="4"/>
      <c r="U650" s="4"/>
      <c r="V650" s="4"/>
      <c r="W650" s="4"/>
    </row>
    <row r="651" spans="11:23" ht="14.4" x14ac:dyDescent="0.3">
      <c r="K651" s="4"/>
      <c r="L651" s="4"/>
      <c r="M651" s="4"/>
      <c r="N651" s="4"/>
      <c r="O651" s="4"/>
      <c r="P651" s="4"/>
      <c r="Q651" s="4"/>
      <c r="R651" s="4"/>
      <c r="S651" s="4"/>
      <c r="T651" s="4"/>
      <c r="U651" s="4"/>
      <c r="V651" s="4"/>
      <c r="W651" s="4"/>
    </row>
    <row r="652" spans="11:23" ht="14.4" x14ac:dyDescent="0.3">
      <c r="K652" s="4"/>
      <c r="L652" s="4"/>
      <c r="M652" s="4"/>
      <c r="N652" s="4"/>
      <c r="O652" s="4"/>
      <c r="P652" s="4"/>
      <c r="Q652" s="4"/>
      <c r="R652" s="4"/>
      <c r="S652" s="4"/>
      <c r="T652" s="4"/>
      <c r="U652" s="4"/>
      <c r="V652" s="4"/>
      <c r="W652" s="4"/>
    </row>
    <row r="653" spans="11:23" ht="14.4" x14ac:dyDescent="0.3">
      <c r="K653" s="4"/>
      <c r="L653" s="4"/>
      <c r="M653" s="4"/>
      <c r="N653" s="4"/>
      <c r="O653" s="4"/>
      <c r="P653" s="4"/>
      <c r="Q653" s="4"/>
      <c r="R653" s="4"/>
      <c r="S653" s="4"/>
      <c r="T653" s="4"/>
      <c r="U653" s="4"/>
      <c r="V653" s="4"/>
      <c r="W653" s="4"/>
    </row>
    <row r="654" spans="11:23" ht="14.4" x14ac:dyDescent="0.3">
      <c r="K654" s="4"/>
      <c r="L654" s="4"/>
      <c r="M654" s="4"/>
      <c r="N654" s="4"/>
      <c r="O654" s="4"/>
      <c r="P654" s="4"/>
      <c r="Q654" s="4"/>
      <c r="R654" s="4"/>
      <c r="S654" s="4"/>
      <c r="T654" s="4"/>
      <c r="U654" s="4"/>
      <c r="V654" s="4"/>
      <c r="W654" s="4"/>
    </row>
    <row r="655" spans="11:23" ht="14.4" x14ac:dyDescent="0.3">
      <c r="K655" s="4"/>
      <c r="L655" s="4"/>
      <c r="M655" s="4"/>
      <c r="N655" s="4"/>
      <c r="O655" s="4"/>
      <c r="P655" s="4"/>
      <c r="Q655" s="4"/>
      <c r="R655" s="4"/>
      <c r="S655" s="4"/>
      <c r="T655" s="4"/>
      <c r="U655" s="4"/>
      <c r="V655" s="4"/>
      <c r="W655" s="4"/>
    </row>
    <row r="656" spans="11:23" ht="14.4" x14ac:dyDescent="0.3">
      <c r="K656" s="4"/>
      <c r="L656" s="4"/>
      <c r="M656" s="4"/>
      <c r="N656" s="4"/>
      <c r="O656" s="4"/>
      <c r="P656" s="4"/>
      <c r="Q656" s="4"/>
      <c r="R656" s="4"/>
      <c r="S656" s="4"/>
      <c r="T656" s="4"/>
      <c r="U656" s="4"/>
      <c r="V656" s="4"/>
      <c r="W656" s="4"/>
    </row>
    <row r="657" spans="11:23" ht="14.4" x14ac:dyDescent="0.3">
      <c r="K657" s="4"/>
      <c r="L657" s="4"/>
      <c r="M657" s="4"/>
      <c r="N657" s="4"/>
      <c r="O657" s="4"/>
      <c r="P657" s="4"/>
      <c r="Q657" s="4"/>
      <c r="R657" s="4"/>
      <c r="S657" s="4"/>
      <c r="T657" s="4"/>
      <c r="U657" s="4"/>
      <c r="V657" s="4"/>
      <c r="W657" s="4"/>
    </row>
    <row r="658" spans="11:23" ht="14.4" x14ac:dyDescent="0.3">
      <c r="K658" s="4"/>
      <c r="L658" s="4"/>
      <c r="M658" s="4"/>
      <c r="N658" s="4"/>
      <c r="O658" s="4"/>
      <c r="P658" s="4"/>
      <c r="Q658" s="4"/>
      <c r="R658" s="4"/>
      <c r="S658" s="4"/>
      <c r="T658" s="4"/>
      <c r="U658" s="4"/>
      <c r="V658" s="4"/>
      <c r="W658" s="4"/>
    </row>
    <row r="659" spans="11:23" ht="14.4" x14ac:dyDescent="0.3">
      <c r="K659" s="4"/>
      <c r="L659" s="4"/>
      <c r="M659" s="4"/>
      <c r="N659" s="4"/>
      <c r="O659" s="4"/>
      <c r="P659" s="4"/>
      <c r="Q659" s="4"/>
      <c r="R659" s="4"/>
      <c r="S659" s="4"/>
      <c r="T659" s="4"/>
      <c r="U659" s="4"/>
      <c r="V659" s="4"/>
      <c r="W659" s="4"/>
    </row>
    <row r="660" spans="11:23" ht="14.4" x14ac:dyDescent="0.3">
      <c r="K660" s="4"/>
      <c r="L660" s="4"/>
      <c r="M660" s="4"/>
      <c r="N660" s="4"/>
      <c r="O660" s="4"/>
      <c r="P660" s="4"/>
      <c r="Q660" s="4"/>
      <c r="R660" s="4"/>
      <c r="S660" s="4"/>
      <c r="T660" s="4"/>
      <c r="U660" s="4"/>
      <c r="V660" s="4"/>
      <c r="W660" s="4"/>
    </row>
    <row r="661" spans="11:23" ht="14.4" x14ac:dyDescent="0.3">
      <c r="K661" s="4"/>
      <c r="L661" s="4"/>
      <c r="M661" s="4"/>
      <c r="N661" s="4"/>
      <c r="O661" s="4"/>
      <c r="P661" s="4"/>
      <c r="Q661" s="4"/>
      <c r="R661" s="4"/>
      <c r="S661" s="4"/>
      <c r="T661" s="4"/>
      <c r="U661" s="4"/>
      <c r="V661" s="4"/>
      <c r="W661" s="4"/>
    </row>
    <row r="662" spans="11:23" ht="14.4" x14ac:dyDescent="0.3">
      <c r="K662" s="4"/>
      <c r="L662" s="4"/>
      <c r="M662" s="4"/>
      <c r="N662" s="4"/>
      <c r="O662" s="4"/>
      <c r="P662" s="4"/>
      <c r="Q662" s="4"/>
      <c r="R662" s="4"/>
      <c r="S662" s="4"/>
      <c r="T662" s="4"/>
      <c r="U662" s="4"/>
      <c r="V662" s="4"/>
      <c r="W662" s="4"/>
    </row>
    <row r="663" spans="11:23" ht="14.4" x14ac:dyDescent="0.3">
      <c r="K663" s="4"/>
      <c r="L663" s="4"/>
      <c r="M663" s="4"/>
      <c r="N663" s="4"/>
      <c r="O663" s="4"/>
      <c r="P663" s="4"/>
      <c r="Q663" s="4"/>
      <c r="R663" s="4"/>
      <c r="S663" s="4"/>
      <c r="T663" s="4"/>
      <c r="U663" s="4"/>
      <c r="V663" s="4"/>
      <c r="W663" s="4"/>
    </row>
    <row r="664" spans="11:23" ht="14.4" x14ac:dyDescent="0.3">
      <c r="K664" s="4"/>
      <c r="L664" s="4"/>
      <c r="M664" s="4"/>
      <c r="N664" s="4"/>
      <c r="O664" s="4"/>
      <c r="P664" s="4"/>
      <c r="Q664" s="4"/>
      <c r="R664" s="4"/>
      <c r="S664" s="4"/>
      <c r="T664" s="4"/>
      <c r="U664" s="4"/>
      <c r="V664" s="4"/>
      <c r="W664" s="4"/>
    </row>
    <row r="665" spans="11:23" ht="14.4" x14ac:dyDescent="0.3">
      <c r="K665" s="4"/>
      <c r="L665" s="4"/>
      <c r="M665" s="4"/>
      <c r="N665" s="4"/>
      <c r="O665" s="4"/>
      <c r="P665" s="4"/>
      <c r="Q665" s="4"/>
      <c r="R665" s="4"/>
      <c r="S665" s="4"/>
      <c r="T665" s="4"/>
      <c r="U665" s="4"/>
      <c r="V665" s="4"/>
      <c r="W665" s="4"/>
    </row>
    <row r="666" spans="11:23" ht="14.4" x14ac:dyDescent="0.3">
      <c r="K666" s="4"/>
      <c r="L666" s="4"/>
      <c r="M666" s="4"/>
      <c r="N666" s="4"/>
      <c r="O666" s="4"/>
      <c r="P666" s="4"/>
      <c r="Q666" s="4"/>
      <c r="R666" s="4"/>
      <c r="S666" s="4"/>
      <c r="T666" s="4"/>
      <c r="U666" s="4"/>
      <c r="V666" s="4"/>
      <c r="W666" s="4"/>
    </row>
    <row r="667" spans="11:23" ht="14.4" x14ac:dyDescent="0.3">
      <c r="K667" s="4"/>
      <c r="L667" s="4"/>
      <c r="M667" s="4"/>
      <c r="N667" s="4"/>
      <c r="O667" s="4"/>
      <c r="P667" s="4"/>
      <c r="Q667" s="4"/>
      <c r="R667" s="4"/>
      <c r="S667" s="4"/>
      <c r="T667" s="4"/>
      <c r="U667" s="4"/>
      <c r="V667" s="4"/>
      <c r="W667" s="4"/>
    </row>
    <row r="668" spans="11:23" ht="14.4" x14ac:dyDescent="0.3">
      <c r="K668" s="4"/>
      <c r="L668" s="4"/>
      <c r="M668" s="4"/>
      <c r="N668" s="4"/>
      <c r="O668" s="4"/>
      <c r="P668" s="4"/>
      <c r="Q668" s="4"/>
      <c r="R668" s="4"/>
      <c r="S668" s="4"/>
      <c r="T668" s="4"/>
      <c r="U668" s="4"/>
      <c r="V668" s="4"/>
      <c r="W668" s="4"/>
    </row>
    <row r="669" spans="11:23" ht="14.4" x14ac:dyDescent="0.3">
      <c r="K669" s="4"/>
      <c r="L669" s="4"/>
      <c r="M669" s="4"/>
      <c r="N669" s="4"/>
      <c r="O669" s="4"/>
      <c r="P669" s="4"/>
      <c r="Q669" s="4"/>
      <c r="R669" s="4"/>
      <c r="S669" s="4"/>
      <c r="T669" s="4"/>
      <c r="U669" s="4"/>
      <c r="V669" s="4"/>
      <c r="W669" s="4"/>
    </row>
    <row r="670" spans="11:23" ht="14.4" x14ac:dyDescent="0.3">
      <c r="K670" s="4"/>
      <c r="L670" s="4"/>
      <c r="M670" s="4"/>
      <c r="N670" s="4"/>
      <c r="O670" s="4"/>
      <c r="P670" s="4"/>
      <c r="Q670" s="4"/>
      <c r="R670" s="4"/>
      <c r="S670" s="4"/>
      <c r="T670" s="4"/>
      <c r="U670" s="4"/>
      <c r="V670" s="4"/>
      <c r="W670" s="4"/>
    </row>
    <row r="671" spans="11:23" ht="14.4" x14ac:dyDescent="0.3">
      <c r="K671" s="4"/>
      <c r="L671" s="4"/>
      <c r="M671" s="4"/>
      <c r="N671" s="4"/>
      <c r="O671" s="4"/>
      <c r="P671" s="4"/>
      <c r="Q671" s="4"/>
      <c r="R671" s="4"/>
      <c r="S671" s="4"/>
      <c r="T671" s="4"/>
      <c r="U671" s="4"/>
      <c r="V671" s="4"/>
      <c r="W671" s="4"/>
    </row>
    <row r="672" spans="11:23" ht="14.4" x14ac:dyDescent="0.3">
      <c r="K672" s="4"/>
      <c r="L672" s="4"/>
      <c r="M672" s="4"/>
      <c r="N672" s="4"/>
      <c r="O672" s="4"/>
      <c r="P672" s="4"/>
      <c r="Q672" s="4"/>
      <c r="R672" s="4"/>
      <c r="S672" s="4"/>
      <c r="T672" s="4"/>
      <c r="U672" s="4"/>
      <c r="V672" s="4"/>
      <c r="W672" s="4"/>
    </row>
    <row r="673" spans="11:23" ht="14.4" x14ac:dyDescent="0.3">
      <c r="K673" s="4"/>
      <c r="L673" s="4"/>
      <c r="M673" s="4"/>
      <c r="N673" s="4"/>
      <c r="O673" s="4"/>
      <c r="P673" s="4"/>
      <c r="Q673" s="4"/>
      <c r="R673" s="4"/>
      <c r="S673" s="4"/>
      <c r="T673" s="4"/>
      <c r="U673" s="4"/>
      <c r="V673" s="4"/>
      <c r="W673" s="4"/>
    </row>
    <row r="674" spans="11:23" ht="14.4" x14ac:dyDescent="0.3">
      <c r="K674" s="4"/>
      <c r="L674" s="4"/>
      <c r="M674" s="4"/>
      <c r="N674" s="4"/>
      <c r="O674" s="4"/>
      <c r="P674" s="4"/>
      <c r="Q674" s="4"/>
      <c r="R674" s="4"/>
      <c r="S674" s="4"/>
      <c r="T674" s="4"/>
      <c r="U674" s="4"/>
      <c r="V674" s="4"/>
      <c r="W674" s="4"/>
    </row>
    <row r="675" spans="11:23" ht="14.4" x14ac:dyDescent="0.3">
      <c r="K675" s="4"/>
      <c r="L675" s="4"/>
      <c r="M675" s="4"/>
      <c r="N675" s="4"/>
      <c r="O675" s="4"/>
      <c r="P675" s="4"/>
      <c r="Q675" s="4"/>
      <c r="R675" s="4"/>
      <c r="S675" s="4"/>
      <c r="T675" s="4"/>
      <c r="U675" s="4"/>
      <c r="V675" s="4"/>
      <c r="W675" s="4"/>
    </row>
    <row r="676" spans="11:23" ht="14.4" x14ac:dyDescent="0.3">
      <c r="K676" s="4"/>
      <c r="L676" s="4"/>
      <c r="M676" s="4"/>
      <c r="N676" s="4"/>
      <c r="O676" s="4"/>
      <c r="P676" s="4"/>
      <c r="Q676" s="4"/>
      <c r="R676" s="4"/>
      <c r="S676" s="4"/>
      <c r="T676" s="4"/>
      <c r="U676" s="4"/>
      <c r="V676" s="4"/>
      <c r="W676" s="4"/>
    </row>
    <row r="677" spans="11:23" ht="14.4" x14ac:dyDescent="0.3">
      <c r="K677" s="4"/>
      <c r="L677" s="4"/>
      <c r="M677" s="4"/>
      <c r="N677" s="4"/>
      <c r="O677" s="4"/>
      <c r="P677" s="4"/>
      <c r="Q677" s="4"/>
      <c r="R677" s="4"/>
      <c r="S677" s="4"/>
      <c r="T677" s="4"/>
      <c r="U677" s="4"/>
      <c r="V677" s="4"/>
      <c r="W677" s="4"/>
    </row>
    <row r="678" spans="11:23" ht="14.4" x14ac:dyDescent="0.3">
      <c r="K678" s="4"/>
      <c r="L678" s="4"/>
      <c r="M678" s="4"/>
      <c r="N678" s="4"/>
      <c r="O678" s="4"/>
      <c r="P678" s="4"/>
      <c r="Q678" s="4"/>
      <c r="R678" s="4"/>
      <c r="S678" s="4"/>
      <c r="T678" s="4"/>
      <c r="U678" s="4"/>
      <c r="V678" s="4"/>
      <c r="W678" s="4"/>
    </row>
    <row r="679" spans="11:23" ht="14.4" x14ac:dyDescent="0.3">
      <c r="K679" s="4"/>
      <c r="L679" s="4"/>
      <c r="M679" s="4"/>
      <c r="N679" s="4"/>
      <c r="O679" s="4"/>
      <c r="P679" s="4"/>
      <c r="Q679" s="4"/>
      <c r="R679" s="4"/>
      <c r="S679" s="4"/>
      <c r="T679" s="4"/>
      <c r="U679" s="4"/>
      <c r="V679" s="4"/>
      <c r="W679" s="4"/>
    </row>
    <row r="680" spans="11:23" ht="14.4" x14ac:dyDescent="0.3">
      <c r="K680" s="4"/>
      <c r="L680" s="4"/>
      <c r="M680" s="4"/>
      <c r="N680" s="4"/>
      <c r="O680" s="4"/>
      <c r="P680" s="4"/>
      <c r="Q680" s="4"/>
      <c r="R680" s="4"/>
      <c r="S680" s="4"/>
      <c r="T680" s="4"/>
      <c r="U680" s="4"/>
      <c r="V680" s="4"/>
      <c r="W680" s="4"/>
    </row>
    <row r="681" spans="11:23" ht="14.4" x14ac:dyDescent="0.3">
      <c r="K681" s="4"/>
      <c r="L681" s="4"/>
      <c r="M681" s="4"/>
      <c r="N681" s="4"/>
      <c r="O681" s="4"/>
      <c r="P681" s="4"/>
      <c r="Q681" s="4"/>
      <c r="R681" s="4"/>
      <c r="S681" s="4"/>
      <c r="T681" s="4"/>
      <c r="U681" s="4"/>
      <c r="V681" s="4"/>
      <c r="W681" s="4"/>
    </row>
    <row r="682" spans="11:23" ht="14.4" x14ac:dyDescent="0.3">
      <c r="K682" s="4"/>
      <c r="L682" s="4"/>
      <c r="M682" s="4"/>
      <c r="N682" s="4"/>
      <c r="O682" s="4"/>
      <c r="P682" s="4"/>
      <c r="Q682" s="4"/>
      <c r="R682" s="4"/>
      <c r="S682" s="4"/>
      <c r="T682" s="4"/>
      <c r="U682" s="4"/>
      <c r="V682" s="4"/>
      <c r="W682" s="4"/>
    </row>
    <row r="683" spans="11:23" ht="14.4" x14ac:dyDescent="0.3">
      <c r="K683" s="4"/>
      <c r="L683" s="4"/>
      <c r="M683" s="4"/>
      <c r="N683" s="4"/>
      <c r="O683" s="4"/>
      <c r="P683" s="4"/>
      <c r="Q683" s="4"/>
      <c r="R683" s="4"/>
      <c r="S683" s="4"/>
      <c r="T683" s="4"/>
      <c r="U683" s="4"/>
      <c r="V683" s="4"/>
      <c r="W683" s="4"/>
    </row>
    <row r="684" spans="11:23" ht="14.4" x14ac:dyDescent="0.3">
      <c r="K684" s="4"/>
      <c r="L684" s="4"/>
      <c r="M684" s="4"/>
      <c r="N684" s="4"/>
      <c r="O684" s="4"/>
      <c r="P684" s="4"/>
      <c r="Q684" s="4"/>
      <c r="R684" s="4"/>
      <c r="S684" s="4"/>
      <c r="T684" s="4"/>
      <c r="U684" s="4"/>
      <c r="V684" s="4"/>
      <c r="W684" s="4"/>
    </row>
    <row r="685" spans="11:23" ht="14.4" x14ac:dyDescent="0.3">
      <c r="K685" s="4"/>
      <c r="L685" s="4"/>
      <c r="M685" s="4"/>
      <c r="N685" s="4"/>
      <c r="O685" s="4"/>
      <c r="P685" s="4"/>
      <c r="Q685" s="4"/>
      <c r="R685" s="4"/>
      <c r="S685" s="4"/>
      <c r="T685" s="4"/>
      <c r="U685" s="4"/>
      <c r="V685" s="4"/>
      <c r="W685" s="4"/>
    </row>
    <row r="686" spans="11:23" ht="14.4" x14ac:dyDescent="0.3">
      <c r="K686" s="4"/>
      <c r="L686" s="4"/>
      <c r="M686" s="4"/>
      <c r="N686" s="4"/>
      <c r="O686" s="4"/>
      <c r="P686" s="4"/>
      <c r="Q686" s="4"/>
      <c r="R686" s="4"/>
      <c r="S686" s="4"/>
      <c r="T686" s="4"/>
      <c r="U686" s="4"/>
      <c r="V686" s="4"/>
      <c r="W686" s="4"/>
    </row>
    <row r="687" spans="11:23" ht="14.4" x14ac:dyDescent="0.3">
      <c r="K687" s="4"/>
      <c r="L687" s="4"/>
      <c r="M687" s="4"/>
      <c r="N687" s="4"/>
      <c r="O687" s="4"/>
      <c r="P687" s="4"/>
      <c r="Q687" s="4"/>
      <c r="R687" s="4"/>
      <c r="S687" s="4"/>
      <c r="T687" s="4"/>
      <c r="U687" s="4"/>
      <c r="V687" s="4"/>
      <c r="W687" s="4"/>
    </row>
    <row r="688" spans="11:23" ht="14.4" x14ac:dyDescent="0.3">
      <c r="K688" s="4"/>
      <c r="L688" s="4"/>
      <c r="M688" s="4"/>
      <c r="N688" s="4"/>
      <c r="O688" s="4"/>
      <c r="P688" s="4"/>
      <c r="Q688" s="4"/>
      <c r="R688" s="4"/>
      <c r="S688" s="4"/>
      <c r="T688" s="4"/>
      <c r="U688" s="4"/>
      <c r="V688" s="4"/>
      <c r="W688" s="4"/>
    </row>
    <row r="689" spans="11:23" ht="14.4" x14ac:dyDescent="0.3">
      <c r="K689" s="4"/>
      <c r="L689" s="4"/>
      <c r="M689" s="4"/>
      <c r="N689" s="4"/>
      <c r="O689" s="4"/>
      <c r="P689" s="4"/>
      <c r="Q689" s="4"/>
      <c r="R689" s="4"/>
      <c r="S689" s="4"/>
      <c r="T689" s="4"/>
      <c r="U689" s="4"/>
      <c r="V689" s="4"/>
      <c r="W689" s="4"/>
    </row>
    <row r="690" spans="11:23" ht="14.4" x14ac:dyDescent="0.3">
      <c r="K690" s="4"/>
      <c r="L690" s="4"/>
      <c r="M690" s="4"/>
      <c r="N690" s="4"/>
      <c r="O690" s="4"/>
      <c r="P690" s="4"/>
      <c r="Q690" s="4"/>
      <c r="R690" s="4"/>
      <c r="S690" s="4"/>
      <c r="T690" s="4"/>
      <c r="U690" s="4"/>
      <c r="V690" s="4"/>
      <c r="W690" s="4"/>
    </row>
    <row r="691" spans="11:23" ht="14.4" x14ac:dyDescent="0.3">
      <c r="K691" s="4"/>
      <c r="L691" s="4"/>
      <c r="M691" s="4"/>
      <c r="N691" s="4"/>
      <c r="O691" s="4"/>
      <c r="P691" s="4"/>
      <c r="Q691" s="4"/>
      <c r="R691" s="4"/>
      <c r="S691" s="4"/>
      <c r="T691" s="4"/>
      <c r="U691" s="4"/>
      <c r="V691" s="4"/>
      <c r="W691" s="4"/>
    </row>
    <row r="692" spans="11:23" ht="14.4" x14ac:dyDescent="0.3">
      <c r="K692" s="4"/>
      <c r="L692" s="4"/>
      <c r="M692" s="4"/>
      <c r="N692" s="4"/>
      <c r="O692" s="4"/>
      <c r="P692" s="4"/>
      <c r="Q692" s="4"/>
      <c r="R692" s="4"/>
      <c r="S692" s="4"/>
      <c r="T692" s="4"/>
      <c r="U692" s="4"/>
      <c r="V692" s="4"/>
      <c r="W692" s="4"/>
    </row>
    <row r="693" spans="11:23" ht="14.4" x14ac:dyDescent="0.3">
      <c r="K693" s="4"/>
      <c r="L693" s="4"/>
      <c r="M693" s="4"/>
      <c r="N693" s="4"/>
      <c r="O693" s="4"/>
      <c r="P693" s="4"/>
      <c r="Q693" s="4"/>
      <c r="R693" s="4"/>
      <c r="S693" s="4"/>
      <c r="T693" s="4"/>
      <c r="U693" s="4"/>
      <c r="V693" s="4"/>
      <c r="W693" s="4"/>
    </row>
    <row r="694" spans="11:23" ht="14.4" x14ac:dyDescent="0.3">
      <c r="K694" s="4"/>
      <c r="L694" s="4"/>
      <c r="M694" s="4"/>
      <c r="N694" s="4"/>
      <c r="O694" s="4"/>
      <c r="P694" s="4"/>
      <c r="Q694" s="4"/>
      <c r="R694" s="4"/>
      <c r="S694" s="4"/>
      <c r="T694" s="4"/>
      <c r="U694" s="4"/>
      <c r="V694" s="4"/>
      <c r="W694" s="4"/>
    </row>
    <row r="695" spans="11:23" ht="14.4" x14ac:dyDescent="0.3">
      <c r="K695" s="4"/>
      <c r="L695" s="4"/>
      <c r="M695" s="4"/>
      <c r="N695" s="4"/>
      <c r="O695" s="4"/>
      <c r="P695" s="4"/>
      <c r="Q695" s="4"/>
      <c r="R695" s="4"/>
      <c r="S695" s="4"/>
      <c r="T695" s="4"/>
      <c r="U695" s="4"/>
      <c r="V695" s="4"/>
      <c r="W695" s="4"/>
    </row>
    <row r="696" spans="11:23" ht="14.4" x14ac:dyDescent="0.3">
      <c r="K696" s="4"/>
      <c r="L696" s="4"/>
      <c r="M696" s="4"/>
      <c r="N696" s="4"/>
      <c r="O696" s="4"/>
      <c r="P696" s="4"/>
      <c r="Q696" s="4"/>
      <c r="R696" s="4"/>
      <c r="S696" s="4"/>
      <c r="T696" s="4"/>
      <c r="U696" s="4"/>
      <c r="V696" s="4"/>
      <c r="W696" s="4"/>
    </row>
    <row r="697" spans="11:23" ht="14.4" x14ac:dyDescent="0.3">
      <c r="K697" s="4"/>
      <c r="L697" s="4"/>
      <c r="M697" s="4"/>
      <c r="N697" s="4"/>
      <c r="O697" s="4"/>
      <c r="P697" s="4"/>
      <c r="Q697" s="4"/>
      <c r="R697" s="4"/>
      <c r="S697" s="4"/>
      <c r="T697" s="4"/>
      <c r="U697" s="4"/>
      <c r="V697" s="4"/>
      <c r="W697" s="4"/>
    </row>
    <row r="698" spans="11:23" ht="14.4" x14ac:dyDescent="0.3">
      <c r="K698" s="4"/>
      <c r="L698" s="4"/>
      <c r="M698" s="4"/>
      <c r="N698" s="4"/>
      <c r="O698" s="4"/>
      <c r="P698" s="4"/>
      <c r="Q698" s="4"/>
      <c r="R698" s="4"/>
      <c r="S698" s="4"/>
      <c r="T698" s="4"/>
      <c r="U698" s="4"/>
      <c r="V698" s="4"/>
      <c r="W698" s="4"/>
    </row>
    <row r="699" spans="11:23" ht="14.4" x14ac:dyDescent="0.3">
      <c r="K699" s="4"/>
      <c r="L699" s="4"/>
      <c r="M699" s="4"/>
      <c r="N699" s="4"/>
      <c r="O699" s="4"/>
      <c r="P699" s="4"/>
      <c r="Q699" s="4"/>
      <c r="R699" s="4"/>
      <c r="S699" s="4"/>
      <c r="T699" s="4"/>
      <c r="U699" s="4"/>
      <c r="V699" s="4"/>
      <c r="W699" s="4"/>
    </row>
    <row r="700" spans="11:23" ht="14.4" x14ac:dyDescent="0.3">
      <c r="K700" s="4"/>
      <c r="L700" s="4"/>
      <c r="M700" s="4"/>
      <c r="N700" s="4"/>
      <c r="O700" s="4"/>
      <c r="P700" s="4"/>
      <c r="Q700" s="4"/>
      <c r="R700" s="4"/>
      <c r="S700" s="4"/>
      <c r="T700" s="4"/>
      <c r="U700" s="4"/>
      <c r="V700" s="4"/>
      <c r="W700" s="4"/>
    </row>
    <row r="701" spans="11:23" ht="14.4" x14ac:dyDescent="0.3">
      <c r="K701" s="4"/>
      <c r="L701" s="4"/>
      <c r="M701" s="4"/>
      <c r="N701" s="4"/>
      <c r="O701" s="4"/>
      <c r="P701" s="4"/>
      <c r="Q701" s="4"/>
      <c r="R701" s="4"/>
      <c r="S701" s="4"/>
      <c r="T701" s="4"/>
      <c r="U701" s="4"/>
      <c r="V701" s="4"/>
      <c r="W701" s="4"/>
    </row>
    <row r="702" spans="11:23" ht="14.4" x14ac:dyDescent="0.3">
      <c r="K702" s="4"/>
      <c r="L702" s="4"/>
      <c r="M702" s="4"/>
      <c r="N702" s="4"/>
      <c r="O702" s="4"/>
      <c r="P702" s="4"/>
      <c r="Q702" s="4"/>
      <c r="R702" s="4"/>
      <c r="S702" s="4"/>
      <c r="T702" s="4"/>
      <c r="U702" s="4"/>
      <c r="V702" s="4"/>
      <c r="W702" s="4"/>
    </row>
    <row r="703" spans="11:23" ht="14.4" x14ac:dyDescent="0.3">
      <c r="K703" s="4"/>
      <c r="L703" s="4"/>
      <c r="M703" s="4"/>
      <c r="N703" s="4"/>
      <c r="O703" s="4"/>
      <c r="P703" s="4"/>
      <c r="Q703" s="4"/>
      <c r="R703" s="4"/>
      <c r="S703" s="4"/>
      <c r="T703" s="4"/>
      <c r="U703" s="4"/>
      <c r="V703" s="4"/>
      <c r="W703" s="4"/>
    </row>
    <row r="704" spans="11:23" ht="14.4" x14ac:dyDescent="0.3">
      <c r="K704" s="4"/>
      <c r="L704" s="4"/>
      <c r="M704" s="4"/>
      <c r="N704" s="4"/>
      <c r="O704" s="4"/>
      <c r="P704" s="4"/>
      <c r="Q704" s="4"/>
      <c r="R704" s="4"/>
      <c r="S704" s="4"/>
      <c r="T704" s="4"/>
      <c r="U704" s="4"/>
      <c r="V704" s="4"/>
      <c r="W704" s="4"/>
    </row>
    <row r="705" spans="11:23" ht="14.4" x14ac:dyDescent="0.3">
      <c r="K705" s="4"/>
      <c r="L705" s="4"/>
      <c r="M705" s="4"/>
      <c r="N705" s="4"/>
      <c r="O705" s="4"/>
      <c r="P705" s="4"/>
      <c r="Q705" s="4"/>
      <c r="R705" s="4"/>
      <c r="S705" s="4"/>
      <c r="T705" s="4"/>
      <c r="U705" s="4"/>
      <c r="V705" s="4"/>
      <c r="W705" s="4"/>
    </row>
    <row r="706" spans="11:23" ht="14.4" x14ac:dyDescent="0.3">
      <c r="K706" s="4"/>
      <c r="L706" s="4"/>
      <c r="M706" s="4"/>
      <c r="N706" s="4"/>
      <c r="O706" s="4"/>
      <c r="P706" s="4"/>
      <c r="Q706" s="4"/>
      <c r="R706" s="4"/>
      <c r="S706" s="4"/>
      <c r="T706" s="4"/>
      <c r="U706" s="4"/>
      <c r="V706" s="4"/>
      <c r="W706" s="4"/>
    </row>
    <row r="707" spans="11:23" ht="14.4" x14ac:dyDescent="0.3">
      <c r="K707" s="4"/>
      <c r="L707" s="4"/>
      <c r="M707" s="4"/>
      <c r="N707" s="4"/>
      <c r="O707" s="4"/>
      <c r="P707" s="4"/>
      <c r="Q707" s="4"/>
      <c r="R707" s="4"/>
      <c r="S707" s="4"/>
      <c r="T707" s="4"/>
      <c r="U707" s="4"/>
      <c r="V707" s="4"/>
      <c r="W707" s="4"/>
    </row>
    <row r="708" spans="11:23" ht="14.4" x14ac:dyDescent="0.3">
      <c r="K708" s="4"/>
      <c r="L708" s="4"/>
      <c r="M708" s="4"/>
      <c r="N708" s="4"/>
      <c r="O708" s="4"/>
      <c r="P708" s="4"/>
      <c r="Q708" s="4"/>
      <c r="R708" s="4"/>
      <c r="S708" s="4"/>
      <c r="T708" s="4"/>
      <c r="U708" s="4"/>
      <c r="V708" s="4"/>
      <c r="W708" s="4"/>
    </row>
    <row r="709" spans="11:23" ht="14.4" x14ac:dyDescent="0.3">
      <c r="K709" s="4"/>
      <c r="L709" s="4"/>
      <c r="M709" s="4"/>
      <c r="N709" s="4"/>
      <c r="O709" s="4"/>
      <c r="P709" s="4"/>
      <c r="Q709" s="4"/>
      <c r="R709" s="4"/>
      <c r="S709" s="4"/>
      <c r="T709" s="4"/>
      <c r="U709" s="4"/>
      <c r="V709" s="4"/>
      <c r="W709" s="4"/>
    </row>
    <row r="710" spans="11:23" ht="14.4" x14ac:dyDescent="0.3">
      <c r="K710" s="4"/>
      <c r="L710" s="4"/>
      <c r="M710" s="4"/>
      <c r="N710" s="4"/>
      <c r="O710" s="4"/>
      <c r="P710" s="4"/>
      <c r="Q710" s="4"/>
      <c r="R710" s="4"/>
      <c r="S710" s="4"/>
      <c r="T710" s="4"/>
      <c r="U710" s="4"/>
      <c r="V710" s="4"/>
      <c r="W710" s="4"/>
    </row>
    <row r="711" spans="11:23" ht="14.4" x14ac:dyDescent="0.3">
      <c r="K711" s="4"/>
      <c r="L711" s="4"/>
      <c r="M711" s="4"/>
      <c r="N711" s="4"/>
      <c r="O711" s="4"/>
      <c r="P711" s="4"/>
      <c r="Q711" s="4"/>
      <c r="R711" s="4"/>
      <c r="S711" s="4"/>
      <c r="T711" s="4"/>
      <c r="U711" s="4"/>
      <c r="V711" s="4"/>
      <c r="W711" s="4"/>
    </row>
    <row r="712" spans="11:23" ht="14.4" x14ac:dyDescent="0.3">
      <c r="K712" s="4"/>
      <c r="L712" s="4"/>
      <c r="M712" s="4"/>
      <c r="N712" s="4"/>
      <c r="O712" s="4"/>
      <c r="P712" s="4"/>
      <c r="Q712" s="4"/>
      <c r="R712" s="4"/>
      <c r="S712" s="4"/>
      <c r="T712" s="4"/>
      <c r="U712" s="4"/>
      <c r="V712" s="4"/>
      <c r="W712" s="4"/>
    </row>
    <row r="713" spans="11:23" ht="14.4" x14ac:dyDescent="0.3">
      <c r="K713" s="4"/>
      <c r="L713" s="4"/>
      <c r="M713" s="4"/>
      <c r="N713" s="4"/>
      <c r="O713" s="4"/>
      <c r="P713" s="4"/>
      <c r="Q713" s="4"/>
      <c r="R713" s="4"/>
      <c r="S713" s="4"/>
      <c r="T713" s="4"/>
      <c r="U713" s="4"/>
      <c r="V713" s="4"/>
      <c r="W713" s="4"/>
    </row>
    <row r="714" spans="11:23" ht="14.4" x14ac:dyDescent="0.3">
      <c r="K714" s="4"/>
      <c r="L714" s="4"/>
      <c r="M714" s="4"/>
      <c r="N714" s="4"/>
      <c r="O714" s="4"/>
      <c r="P714" s="4"/>
      <c r="Q714" s="4"/>
      <c r="R714" s="4"/>
      <c r="S714" s="4"/>
      <c r="T714" s="4"/>
      <c r="U714" s="4"/>
      <c r="V714" s="4"/>
      <c r="W714" s="4"/>
    </row>
    <row r="715" spans="11:23" ht="14.4" x14ac:dyDescent="0.3">
      <c r="K715" s="4"/>
      <c r="L715" s="4"/>
      <c r="M715" s="4"/>
      <c r="N715" s="4"/>
      <c r="O715" s="4"/>
      <c r="P715" s="4"/>
      <c r="Q715" s="4"/>
      <c r="R715" s="4"/>
      <c r="S715" s="4"/>
      <c r="T715" s="4"/>
      <c r="U715" s="4"/>
      <c r="V715" s="4"/>
      <c r="W715" s="4"/>
    </row>
    <row r="716" spans="11:23" ht="14.4" x14ac:dyDescent="0.3">
      <c r="K716" s="4"/>
      <c r="L716" s="4"/>
      <c r="M716" s="4"/>
      <c r="N716" s="4"/>
      <c r="O716" s="4"/>
      <c r="P716" s="4"/>
      <c r="Q716" s="4"/>
      <c r="R716" s="4"/>
      <c r="S716" s="4"/>
      <c r="T716" s="4"/>
      <c r="U716" s="4"/>
      <c r="V716" s="4"/>
      <c r="W716" s="4"/>
    </row>
    <row r="717" spans="11:23" ht="14.4" x14ac:dyDescent="0.3">
      <c r="K717" s="4"/>
      <c r="L717" s="4"/>
      <c r="M717" s="4"/>
      <c r="N717" s="4"/>
      <c r="O717" s="4"/>
      <c r="P717" s="4"/>
      <c r="Q717" s="4"/>
      <c r="R717" s="4"/>
      <c r="S717" s="4"/>
      <c r="T717" s="4"/>
      <c r="U717" s="4"/>
      <c r="V717" s="4"/>
      <c r="W717" s="4"/>
    </row>
    <row r="718" spans="11:23" ht="14.4" x14ac:dyDescent="0.3">
      <c r="K718" s="4"/>
      <c r="L718" s="4"/>
      <c r="M718" s="4"/>
      <c r="N718" s="4"/>
      <c r="O718" s="4"/>
      <c r="P718" s="4"/>
      <c r="Q718" s="4"/>
      <c r="R718" s="4"/>
      <c r="S718" s="4"/>
      <c r="T718" s="4"/>
      <c r="U718" s="4"/>
      <c r="V718" s="4"/>
      <c r="W718" s="4"/>
    </row>
    <row r="719" spans="11:23" ht="14.4" x14ac:dyDescent="0.3">
      <c r="K719" s="4"/>
      <c r="L719" s="4"/>
      <c r="M719" s="4"/>
      <c r="N719" s="4"/>
      <c r="O719" s="4"/>
      <c r="P719" s="4"/>
      <c r="Q719" s="4"/>
      <c r="R719" s="4"/>
      <c r="S719" s="4"/>
      <c r="T719" s="4"/>
      <c r="U719" s="4"/>
      <c r="V719" s="4"/>
      <c r="W719" s="4"/>
    </row>
    <row r="720" spans="11:23" ht="14.4" x14ac:dyDescent="0.3">
      <c r="K720" s="4"/>
      <c r="L720" s="4"/>
      <c r="M720" s="4"/>
      <c r="N720" s="4"/>
      <c r="O720" s="4"/>
      <c r="P720" s="4"/>
      <c r="Q720" s="4"/>
      <c r="R720" s="4"/>
      <c r="S720" s="4"/>
      <c r="T720" s="4"/>
      <c r="U720" s="4"/>
      <c r="V720" s="4"/>
      <c r="W720" s="4"/>
    </row>
    <row r="721" spans="11:23" ht="14.4" x14ac:dyDescent="0.3">
      <c r="K721" s="4"/>
      <c r="L721" s="4"/>
      <c r="M721" s="4"/>
      <c r="N721" s="4"/>
      <c r="O721" s="4"/>
      <c r="P721" s="4"/>
      <c r="Q721" s="4"/>
      <c r="R721" s="4"/>
      <c r="S721" s="4"/>
      <c r="T721" s="4"/>
      <c r="U721" s="4"/>
      <c r="V721" s="4"/>
      <c r="W721" s="4"/>
    </row>
    <row r="722" spans="11:23" ht="14.4" x14ac:dyDescent="0.3">
      <c r="K722" s="4"/>
      <c r="L722" s="4"/>
      <c r="M722" s="4"/>
      <c r="N722" s="4"/>
      <c r="O722" s="4"/>
      <c r="P722" s="4"/>
      <c r="Q722" s="4"/>
      <c r="R722" s="4"/>
      <c r="S722" s="4"/>
      <c r="T722" s="4"/>
      <c r="U722" s="4"/>
      <c r="V722" s="4"/>
      <c r="W722" s="4"/>
    </row>
    <row r="723" spans="11:23" ht="14.4" x14ac:dyDescent="0.3">
      <c r="K723" s="4"/>
      <c r="L723" s="4"/>
      <c r="M723" s="4"/>
      <c r="N723" s="4"/>
      <c r="O723" s="4"/>
      <c r="P723" s="4"/>
      <c r="Q723" s="4"/>
      <c r="R723" s="4"/>
      <c r="S723" s="4"/>
      <c r="T723" s="4"/>
      <c r="U723" s="4"/>
      <c r="V723" s="4"/>
      <c r="W723" s="4"/>
    </row>
    <row r="724" spans="11:23" ht="14.4" x14ac:dyDescent="0.3">
      <c r="K724" s="4"/>
      <c r="L724" s="4"/>
      <c r="M724" s="4"/>
      <c r="N724" s="4"/>
      <c r="O724" s="4"/>
      <c r="P724" s="4"/>
      <c r="Q724" s="4"/>
      <c r="R724" s="4"/>
      <c r="S724" s="4"/>
      <c r="T724" s="4"/>
      <c r="U724" s="4"/>
      <c r="V724" s="4"/>
      <c r="W724" s="4"/>
    </row>
    <row r="725" spans="11:23" ht="14.4" x14ac:dyDescent="0.3">
      <c r="K725" s="4"/>
      <c r="L725" s="4"/>
      <c r="M725" s="4"/>
      <c r="N725" s="4"/>
      <c r="O725" s="4"/>
      <c r="P725" s="4"/>
      <c r="Q725" s="4"/>
      <c r="R725" s="4"/>
      <c r="S725" s="4"/>
      <c r="T725" s="4"/>
      <c r="U725" s="4"/>
      <c r="V725" s="4"/>
      <c r="W725" s="4"/>
    </row>
    <row r="726" spans="11:23" ht="14.4" x14ac:dyDescent="0.3">
      <c r="K726" s="4"/>
      <c r="L726" s="4"/>
      <c r="M726" s="4"/>
      <c r="N726" s="4"/>
      <c r="O726" s="4"/>
      <c r="P726" s="4"/>
      <c r="Q726" s="4"/>
      <c r="R726" s="4"/>
      <c r="S726" s="4"/>
      <c r="T726" s="4"/>
      <c r="U726" s="4"/>
      <c r="V726" s="4"/>
      <c r="W726" s="4"/>
    </row>
    <row r="727" spans="11:23" ht="14.4" x14ac:dyDescent="0.3">
      <c r="K727" s="4"/>
      <c r="L727" s="4"/>
      <c r="M727" s="4"/>
      <c r="N727" s="4"/>
      <c r="O727" s="4"/>
      <c r="P727" s="4"/>
      <c r="Q727" s="4"/>
      <c r="R727" s="4"/>
      <c r="S727" s="4"/>
      <c r="T727" s="4"/>
      <c r="U727" s="4"/>
      <c r="V727" s="4"/>
      <c r="W727" s="4"/>
    </row>
    <row r="728" spans="11:23" ht="14.4" x14ac:dyDescent="0.3">
      <c r="K728" s="4"/>
      <c r="L728" s="4"/>
      <c r="M728" s="4"/>
      <c r="N728" s="4"/>
      <c r="O728" s="4"/>
      <c r="P728" s="4"/>
      <c r="Q728" s="4"/>
      <c r="R728" s="4"/>
      <c r="S728" s="4"/>
      <c r="T728" s="4"/>
      <c r="U728" s="4"/>
      <c r="V728" s="4"/>
      <c r="W728" s="4"/>
    </row>
    <row r="729" spans="11:23" ht="14.4" x14ac:dyDescent="0.3">
      <c r="K729" s="4"/>
      <c r="L729" s="4"/>
      <c r="M729" s="4"/>
      <c r="N729" s="4"/>
      <c r="O729" s="4"/>
      <c r="P729" s="4"/>
      <c r="Q729" s="4"/>
      <c r="R729" s="4"/>
      <c r="S729" s="4"/>
      <c r="T729" s="4"/>
      <c r="U729" s="4"/>
      <c r="V729" s="4"/>
      <c r="W729" s="4"/>
    </row>
    <row r="730" spans="11:23" ht="14.4" x14ac:dyDescent="0.3">
      <c r="K730" s="4"/>
      <c r="L730" s="4"/>
      <c r="M730" s="4"/>
      <c r="N730" s="4"/>
      <c r="O730" s="4"/>
      <c r="P730" s="4"/>
      <c r="Q730" s="4"/>
      <c r="R730" s="4"/>
      <c r="S730" s="4"/>
      <c r="T730" s="4"/>
      <c r="U730" s="4"/>
      <c r="V730" s="4"/>
      <c r="W730" s="4"/>
    </row>
    <row r="731" spans="11:23" ht="14.4" x14ac:dyDescent="0.3">
      <c r="K731" s="4"/>
      <c r="L731" s="4"/>
      <c r="M731" s="4"/>
      <c r="N731" s="4"/>
      <c r="O731" s="4"/>
      <c r="P731" s="4"/>
      <c r="Q731" s="4"/>
      <c r="R731" s="4"/>
      <c r="S731" s="4"/>
      <c r="T731" s="4"/>
      <c r="U731" s="4"/>
      <c r="V731" s="4"/>
      <c r="W731" s="4"/>
    </row>
    <row r="732" spans="11:23" ht="14.4" x14ac:dyDescent="0.3">
      <c r="K732" s="4"/>
      <c r="L732" s="4"/>
      <c r="M732" s="4"/>
      <c r="N732" s="4"/>
      <c r="O732" s="4"/>
      <c r="P732" s="4"/>
      <c r="Q732" s="4"/>
      <c r="R732" s="4"/>
      <c r="S732" s="4"/>
      <c r="T732" s="4"/>
      <c r="U732" s="4"/>
      <c r="V732" s="4"/>
      <c r="W732" s="4"/>
    </row>
    <row r="733" spans="11:23" ht="14.4" x14ac:dyDescent="0.3">
      <c r="K733" s="4"/>
      <c r="L733" s="4"/>
      <c r="M733" s="4"/>
      <c r="N733" s="4"/>
      <c r="O733" s="4"/>
      <c r="P733" s="4"/>
      <c r="Q733" s="4"/>
      <c r="R733" s="4"/>
      <c r="S733" s="4"/>
      <c r="T733" s="4"/>
      <c r="U733" s="4"/>
      <c r="V733" s="4"/>
      <c r="W733" s="4"/>
    </row>
    <row r="734" spans="11:23" ht="14.4" x14ac:dyDescent="0.3">
      <c r="K734" s="4"/>
      <c r="L734" s="4"/>
      <c r="M734" s="4"/>
      <c r="N734" s="4"/>
      <c r="O734" s="4"/>
      <c r="P734" s="4"/>
      <c r="Q734" s="4"/>
      <c r="R734" s="4"/>
      <c r="S734" s="4"/>
      <c r="T734" s="4"/>
      <c r="U734" s="4"/>
      <c r="V734" s="4"/>
      <c r="W734" s="4"/>
    </row>
    <row r="735" spans="11:23" ht="14.4" x14ac:dyDescent="0.3">
      <c r="K735" s="4"/>
      <c r="L735" s="4"/>
      <c r="M735" s="4"/>
      <c r="N735" s="4"/>
      <c r="O735" s="4"/>
      <c r="P735" s="4"/>
      <c r="Q735" s="4"/>
      <c r="R735" s="4"/>
      <c r="S735" s="4"/>
      <c r="T735" s="4"/>
      <c r="U735" s="4"/>
      <c r="V735" s="4"/>
      <c r="W735" s="4"/>
    </row>
    <row r="736" spans="11:23" ht="14.4" x14ac:dyDescent="0.3">
      <c r="K736" s="4"/>
      <c r="L736" s="4"/>
      <c r="M736" s="4"/>
      <c r="N736" s="4"/>
      <c r="O736" s="4"/>
      <c r="P736" s="4"/>
      <c r="Q736" s="4"/>
      <c r="R736" s="4"/>
      <c r="S736" s="4"/>
      <c r="T736" s="4"/>
      <c r="U736" s="4"/>
      <c r="V736" s="4"/>
      <c r="W736" s="4"/>
    </row>
    <row r="737" spans="11:23" ht="14.4" x14ac:dyDescent="0.3">
      <c r="K737" s="4"/>
      <c r="L737" s="4"/>
      <c r="M737" s="4"/>
      <c r="N737" s="4"/>
      <c r="O737" s="4"/>
      <c r="P737" s="4"/>
      <c r="Q737" s="4"/>
      <c r="R737" s="4"/>
      <c r="S737" s="4"/>
      <c r="T737" s="4"/>
      <c r="U737" s="4"/>
      <c r="V737" s="4"/>
      <c r="W737" s="4"/>
    </row>
    <row r="738" spans="11:23" ht="14.4" x14ac:dyDescent="0.3">
      <c r="K738" s="4"/>
      <c r="L738" s="4"/>
      <c r="M738" s="4"/>
      <c r="N738" s="4"/>
      <c r="O738" s="4"/>
      <c r="P738" s="4"/>
      <c r="Q738" s="4"/>
      <c r="R738" s="4"/>
      <c r="S738" s="4"/>
      <c r="T738" s="4"/>
      <c r="U738" s="4"/>
      <c r="V738" s="4"/>
      <c r="W738" s="4"/>
    </row>
    <row r="739" spans="11:23" ht="14.4" x14ac:dyDescent="0.3">
      <c r="K739" s="4"/>
      <c r="L739" s="4"/>
      <c r="M739" s="4"/>
      <c r="N739" s="4"/>
      <c r="O739" s="4"/>
      <c r="P739" s="4"/>
      <c r="Q739" s="4"/>
      <c r="R739" s="4"/>
      <c r="S739" s="4"/>
      <c r="T739" s="4"/>
      <c r="U739" s="4"/>
      <c r="V739" s="4"/>
      <c r="W739" s="4"/>
    </row>
    <row r="740" spans="11:23" ht="14.4" x14ac:dyDescent="0.3">
      <c r="K740" s="4"/>
      <c r="L740" s="4"/>
      <c r="M740" s="4"/>
      <c r="N740" s="4"/>
      <c r="O740" s="4"/>
      <c r="P740" s="4"/>
      <c r="Q740" s="4"/>
      <c r="R740" s="4"/>
      <c r="S740" s="4"/>
      <c r="T740" s="4"/>
      <c r="U740" s="4"/>
      <c r="V740" s="4"/>
      <c r="W740" s="4"/>
    </row>
    <row r="741" spans="11:23" ht="14.4" x14ac:dyDescent="0.3">
      <c r="K741" s="4"/>
      <c r="L741" s="4"/>
      <c r="M741" s="4"/>
      <c r="N741" s="4"/>
      <c r="O741" s="4"/>
      <c r="P741" s="4"/>
      <c r="Q741" s="4"/>
      <c r="R741" s="4"/>
      <c r="S741" s="4"/>
      <c r="T741" s="4"/>
      <c r="U741" s="4"/>
      <c r="V741" s="4"/>
      <c r="W741" s="4"/>
    </row>
    <row r="742" spans="11:23" ht="14.4" x14ac:dyDescent="0.3">
      <c r="K742" s="4"/>
      <c r="L742" s="4"/>
      <c r="M742" s="4"/>
      <c r="N742" s="4"/>
      <c r="O742" s="4"/>
      <c r="P742" s="4"/>
      <c r="Q742" s="4"/>
      <c r="R742" s="4"/>
      <c r="S742" s="4"/>
      <c r="T742" s="4"/>
      <c r="U742" s="4"/>
      <c r="V742" s="4"/>
      <c r="W742" s="4"/>
    </row>
    <row r="743" spans="11:23" ht="14.4" x14ac:dyDescent="0.3">
      <c r="K743" s="4"/>
      <c r="L743" s="4"/>
      <c r="M743" s="4"/>
      <c r="N743" s="4"/>
      <c r="O743" s="4"/>
      <c r="P743" s="4"/>
      <c r="Q743" s="4"/>
      <c r="R743" s="4"/>
      <c r="S743" s="4"/>
      <c r="T743" s="4"/>
      <c r="U743" s="4"/>
      <c r="V743" s="4"/>
      <c r="W743" s="4"/>
    </row>
    <row r="744" spans="11:23" ht="14.4" x14ac:dyDescent="0.3">
      <c r="K744" s="4"/>
      <c r="L744" s="4"/>
      <c r="M744" s="4"/>
      <c r="N744" s="4"/>
      <c r="O744" s="4"/>
      <c r="P744" s="4"/>
      <c r="Q744" s="4"/>
      <c r="R744" s="4"/>
      <c r="S744" s="4"/>
      <c r="T744" s="4"/>
      <c r="U744" s="4"/>
      <c r="V744" s="4"/>
      <c r="W744" s="4"/>
    </row>
    <row r="745" spans="11:23" ht="14.4" x14ac:dyDescent="0.3">
      <c r="K745" s="4"/>
      <c r="L745" s="4"/>
      <c r="M745" s="4"/>
      <c r="N745" s="4"/>
      <c r="O745" s="4"/>
      <c r="P745" s="4"/>
      <c r="Q745" s="4"/>
      <c r="R745" s="4"/>
      <c r="S745" s="4"/>
      <c r="T745" s="4"/>
      <c r="U745" s="4"/>
      <c r="V745" s="4"/>
      <c r="W745" s="4"/>
    </row>
    <row r="746" spans="11:23" ht="14.4" x14ac:dyDescent="0.3">
      <c r="K746" s="4"/>
      <c r="L746" s="4"/>
      <c r="M746" s="4"/>
      <c r="N746" s="4"/>
      <c r="O746" s="4"/>
      <c r="P746" s="4"/>
      <c r="Q746" s="4"/>
      <c r="R746" s="4"/>
      <c r="S746" s="4"/>
      <c r="T746" s="4"/>
      <c r="U746" s="4"/>
      <c r="V746" s="4"/>
      <c r="W746" s="4"/>
    </row>
    <row r="747" spans="11:23" ht="14.4" x14ac:dyDescent="0.3">
      <c r="K747" s="4"/>
      <c r="L747" s="4"/>
      <c r="M747" s="4"/>
      <c r="N747" s="4"/>
      <c r="O747" s="4"/>
      <c r="P747" s="4"/>
      <c r="Q747" s="4"/>
      <c r="R747" s="4"/>
      <c r="S747" s="4"/>
      <c r="T747" s="4"/>
      <c r="U747" s="4"/>
      <c r="V747" s="4"/>
      <c r="W747" s="4"/>
    </row>
    <row r="748" spans="11:23" ht="14.4" x14ac:dyDescent="0.3">
      <c r="K748" s="4"/>
      <c r="L748" s="4"/>
      <c r="M748" s="4"/>
      <c r="N748" s="4"/>
      <c r="O748" s="4"/>
      <c r="P748" s="4"/>
      <c r="Q748" s="4"/>
      <c r="R748" s="4"/>
      <c r="S748" s="4"/>
      <c r="T748" s="4"/>
      <c r="U748" s="4"/>
      <c r="V748" s="4"/>
      <c r="W748" s="4"/>
    </row>
    <row r="749" spans="11:23" ht="14.4" x14ac:dyDescent="0.3">
      <c r="K749" s="4"/>
      <c r="L749" s="4"/>
      <c r="M749" s="4"/>
      <c r="N749" s="4"/>
      <c r="O749" s="4"/>
      <c r="P749" s="4"/>
      <c r="Q749" s="4"/>
      <c r="R749" s="4"/>
      <c r="S749" s="4"/>
      <c r="T749" s="4"/>
      <c r="U749" s="4"/>
      <c r="V749" s="4"/>
      <c r="W749" s="4"/>
    </row>
    <row r="750" spans="11:23" ht="14.4" x14ac:dyDescent="0.3">
      <c r="K750" s="4"/>
      <c r="L750" s="4"/>
      <c r="M750" s="4"/>
      <c r="N750" s="4"/>
      <c r="O750" s="4"/>
      <c r="P750" s="4"/>
      <c r="Q750" s="4"/>
      <c r="R750" s="4"/>
      <c r="S750" s="4"/>
      <c r="T750" s="4"/>
      <c r="U750" s="4"/>
      <c r="V750" s="4"/>
      <c r="W750" s="4"/>
    </row>
    <row r="751" spans="11:23" ht="14.4" x14ac:dyDescent="0.3">
      <c r="K751" s="4"/>
      <c r="L751" s="4"/>
      <c r="M751" s="4"/>
      <c r="N751" s="4"/>
      <c r="O751" s="4"/>
      <c r="P751" s="4"/>
      <c r="Q751" s="4"/>
      <c r="R751" s="4"/>
      <c r="S751" s="4"/>
      <c r="T751" s="4"/>
      <c r="U751" s="4"/>
      <c r="V751" s="4"/>
      <c r="W751" s="4"/>
    </row>
    <row r="752" spans="11:23" ht="14.4" x14ac:dyDescent="0.3">
      <c r="K752" s="4"/>
      <c r="L752" s="4"/>
      <c r="M752" s="4"/>
      <c r="N752" s="4"/>
      <c r="O752" s="4"/>
      <c r="P752" s="4"/>
      <c r="Q752" s="4"/>
      <c r="R752" s="4"/>
      <c r="S752" s="4"/>
      <c r="T752" s="4"/>
      <c r="U752" s="4"/>
      <c r="V752" s="4"/>
      <c r="W752" s="4"/>
    </row>
    <row r="753" spans="11:23" ht="14.4" x14ac:dyDescent="0.3">
      <c r="K753" s="4"/>
      <c r="L753" s="4"/>
      <c r="M753" s="4"/>
      <c r="N753" s="4"/>
      <c r="O753" s="4"/>
      <c r="P753" s="4"/>
      <c r="Q753" s="4"/>
      <c r="R753" s="4"/>
      <c r="S753" s="4"/>
      <c r="T753" s="4"/>
      <c r="U753" s="4"/>
      <c r="V753" s="4"/>
      <c r="W753" s="4"/>
    </row>
    <row r="754" spans="11:23" ht="14.4" x14ac:dyDescent="0.3">
      <c r="K754" s="4"/>
      <c r="L754" s="4"/>
      <c r="M754" s="4"/>
      <c r="N754" s="4"/>
      <c r="O754" s="4"/>
      <c r="P754" s="4"/>
      <c r="Q754" s="4"/>
      <c r="R754" s="4"/>
      <c r="S754" s="4"/>
      <c r="T754" s="4"/>
      <c r="U754" s="4"/>
      <c r="V754" s="4"/>
      <c r="W754" s="4"/>
    </row>
    <row r="755" spans="11:23" ht="14.4" x14ac:dyDescent="0.3">
      <c r="K755" s="4"/>
      <c r="L755" s="4"/>
      <c r="M755" s="4"/>
      <c r="N755" s="4"/>
      <c r="O755" s="4"/>
      <c r="P755" s="4"/>
      <c r="Q755" s="4"/>
      <c r="R755" s="4"/>
      <c r="S755" s="4"/>
      <c r="T755" s="4"/>
      <c r="U755" s="4"/>
      <c r="V755" s="4"/>
      <c r="W755" s="4"/>
    </row>
    <row r="756" spans="11:23" ht="14.4" x14ac:dyDescent="0.3">
      <c r="K756" s="4"/>
      <c r="L756" s="4"/>
      <c r="M756" s="4"/>
      <c r="N756" s="4"/>
      <c r="O756" s="4"/>
      <c r="P756" s="4"/>
      <c r="Q756" s="4"/>
      <c r="R756" s="4"/>
      <c r="S756" s="4"/>
      <c r="T756" s="4"/>
      <c r="U756" s="4"/>
      <c r="V756" s="4"/>
      <c r="W756" s="4"/>
    </row>
    <row r="757" spans="11:23" ht="14.4" x14ac:dyDescent="0.3">
      <c r="K757" s="4"/>
      <c r="L757" s="4"/>
      <c r="M757" s="4"/>
      <c r="N757" s="4"/>
      <c r="O757" s="4"/>
      <c r="P757" s="4"/>
      <c r="Q757" s="4"/>
      <c r="R757" s="4"/>
      <c r="S757" s="4"/>
      <c r="T757" s="4"/>
      <c r="U757" s="4"/>
      <c r="V757" s="4"/>
      <c r="W757" s="4"/>
    </row>
    <row r="758" spans="11:23" ht="14.4" x14ac:dyDescent="0.3">
      <c r="K758" s="4"/>
      <c r="L758" s="4"/>
      <c r="M758" s="4"/>
      <c r="N758" s="4"/>
      <c r="O758" s="4"/>
      <c r="P758" s="4"/>
      <c r="Q758" s="4"/>
      <c r="R758" s="4"/>
      <c r="S758" s="4"/>
      <c r="T758" s="4"/>
      <c r="U758" s="4"/>
      <c r="V758" s="4"/>
      <c r="W758" s="4"/>
    </row>
    <row r="759" spans="11:23" ht="14.4" x14ac:dyDescent="0.3">
      <c r="K759" s="4"/>
      <c r="L759" s="4"/>
      <c r="M759" s="4"/>
      <c r="N759" s="4"/>
      <c r="O759" s="4"/>
      <c r="P759" s="4"/>
      <c r="Q759" s="4"/>
      <c r="R759" s="4"/>
      <c r="S759" s="4"/>
      <c r="T759" s="4"/>
      <c r="U759" s="4"/>
      <c r="V759" s="4"/>
      <c r="W759" s="4"/>
    </row>
    <row r="760" spans="11:23" ht="14.4" x14ac:dyDescent="0.3">
      <c r="K760" s="4"/>
      <c r="L760" s="4"/>
      <c r="M760" s="4"/>
      <c r="N760" s="4"/>
      <c r="O760" s="4"/>
      <c r="P760" s="4"/>
      <c r="Q760" s="4"/>
      <c r="R760" s="4"/>
      <c r="S760" s="4"/>
      <c r="T760" s="4"/>
      <c r="U760" s="4"/>
      <c r="V760" s="4"/>
      <c r="W760" s="4"/>
    </row>
    <row r="761" spans="11:23" ht="14.4" x14ac:dyDescent="0.3">
      <c r="K761" s="4"/>
      <c r="L761" s="4"/>
      <c r="M761" s="4"/>
      <c r="N761" s="4"/>
      <c r="O761" s="4"/>
      <c r="P761" s="4"/>
      <c r="Q761" s="4"/>
      <c r="R761" s="4"/>
      <c r="S761" s="4"/>
      <c r="T761" s="4"/>
      <c r="U761" s="4"/>
      <c r="V761" s="4"/>
      <c r="W761" s="4"/>
    </row>
    <row r="762" spans="11:23" ht="14.4" x14ac:dyDescent="0.3">
      <c r="K762" s="4"/>
      <c r="L762" s="4"/>
      <c r="M762" s="4"/>
      <c r="N762" s="4"/>
      <c r="O762" s="4"/>
      <c r="P762" s="4"/>
      <c r="Q762" s="4"/>
      <c r="R762" s="4"/>
      <c r="S762" s="4"/>
      <c r="T762" s="4"/>
      <c r="U762" s="4"/>
      <c r="V762" s="4"/>
      <c r="W762" s="4"/>
    </row>
    <row r="763" spans="11:23" ht="14.4" x14ac:dyDescent="0.3">
      <c r="K763" s="4"/>
      <c r="L763" s="4"/>
      <c r="M763" s="4"/>
      <c r="N763" s="4"/>
      <c r="O763" s="4"/>
      <c r="P763" s="4"/>
      <c r="Q763" s="4"/>
      <c r="R763" s="4"/>
      <c r="S763" s="4"/>
      <c r="T763" s="4"/>
      <c r="U763" s="4"/>
      <c r="V763" s="4"/>
      <c r="W763" s="4"/>
    </row>
    <row r="764" spans="11:23" ht="14.4" x14ac:dyDescent="0.3">
      <c r="K764" s="4"/>
      <c r="L764" s="4"/>
      <c r="M764" s="4"/>
      <c r="N764" s="4"/>
      <c r="O764" s="4"/>
      <c r="P764" s="4"/>
      <c r="Q764" s="4"/>
      <c r="R764" s="4"/>
      <c r="S764" s="4"/>
      <c r="T764" s="4"/>
      <c r="U764" s="4"/>
      <c r="V764" s="4"/>
      <c r="W764" s="4"/>
    </row>
    <row r="765" spans="11:23" ht="14.4" x14ac:dyDescent="0.3">
      <c r="K765" s="4"/>
      <c r="L765" s="4"/>
      <c r="M765" s="4"/>
      <c r="N765" s="4"/>
      <c r="O765" s="4"/>
      <c r="P765" s="4"/>
      <c r="Q765" s="4"/>
      <c r="R765" s="4"/>
      <c r="S765" s="4"/>
      <c r="T765" s="4"/>
      <c r="U765" s="4"/>
      <c r="V765" s="4"/>
      <c r="W765" s="4"/>
    </row>
    <row r="766" spans="11:23" ht="14.4" x14ac:dyDescent="0.3">
      <c r="K766" s="4"/>
      <c r="L766" s="4"/>
      <c r="M766" s="4"/>
      <c r="N766" s="4"/>
      <c r="O766" s="4"/>
      <c r="P766" s="4"/>
      <c r="Q766" s="4"/>
      <c r="R766" s="4"/>
      <c r="S766" s="4"/>
      <c r="T766" s="4"/>
      <c r="U766" s="4"/>
      <c r="V766" s="4"/>
      <c r="W766" s="4"/>
    </row>
    <row r="767" spans="11:23" ht="14.4" x14ac:dyDescent="0.3">
      <c r="K767" s="4"/>
      <c r="L767" s="4"/>
      <c r="M767" s="4"/>
      <c r="N767" s="4"/>
      <c r="O767" s="4"/>
      <c r="P767" s="4"/>
      <c r="Q767" s="4"/>
      <c r="R767" s="4"/>
      <c r="S767" s="4"/>
      <c r="T767" s="4"/>
      <c r="U767" s="4"/>
      <c r="V767" s="4"/>
      <c r="W767" s="4"/>
    </row>
    <row r="768" spans="11:23" ht="14.4" x14ac:dyDescent="0.3">
      <c r="K768" s="4"/>
      <c r="L768" s="4"/>
      <c r="M768" s="4"/>
      <c r="N768" s="4"/>
      <c r="O768" s="4"/>
      <c r="P768" s="4"/>
      <c r="Q768" s="4"/>
      <c r="R768" s="4"/>
      <c r="S768" s="4"/>
      <c r="T768" s="4"/>
      <c r="U768" s="4"/>
      <c r="V768" s="4"/>
      <c r="W768" s="4"/>
    </row>
    <row r="769" spans="11:23" ht="14.4" x14ac:dyDescent="0.3">
      <c r="K769" s="4"/>
      <c r="L769" s="4"/>
      <c r="M769" s="4"/>
      <c r="N769" s="4"/>
      <c r="O769" s="4"/>
      <c r="P769" s="4"/>
      <c r="Q769" s="4"/>
      <c r="R769" s="4"/>
      <c r="S769" s="4"/>
      <c r="T769" s="4"/>
      <c r="U769" s="4"/>
      <c r="V769" s="4"/>
      <c r="W769" s="4"/>
    </row>
    <row r="770" spans="11:23" ht="14.4" x14ac:dyDescent="0.3">
      <c r="K770" s="4"/>
      <c r="L770" s="4"/>
      <c r="M770" s="4"/>
      <c r="N770" s="4"/>
      <c r="O770" s="4"/>
      <c r="P770" s="4"/>
      <c r="Q770" s="4"/>
      <c r="R770" s="4"/>
      <c r="S770" s="4"/>
      <c r="T770" s="4"/>
      <c r="U770" s="4"/>
      <c r="V770" s="4"/>
      <c r="W770" s="4"/>
    </row>
    <row r="771" spans="11:23" ht="14.4" x14ac:dyDescent="0.3">
      <c r="K771" s="4"/>
      <c r="L771" s="4"/>
      <c r="M771" s="4"/>
      <c r="N771" s="4"/>
      <c r="O771" s="4"/>
      <c r="P771" s="4"/>
      <c r="Q771" s="4"/>
      <c r="R771" s="4"/>
      <c r="S771" s="4"/>
      <c r="T771" s="4"/>
      <c r="U771" s="4"/>
      <c r="V771" s="4"/>
      <c r="W771" s="4"/>
    </row>
    <row r="772" spans="11:23" ht="14.4" x14ac:dyDescent="0.3">
      <c r="K772" s="4"/>
      <c r="L772" s="4"/>
      <c r="M772" s="4"/>
      <c r="N772" s="4"/>
      <c r="O772" s="4"/>
      <c r="P772" s="4"/>
      <c r="Q772" s="4"/>
      <c r="R772" s="4"/>
      <c r="S772" s="4"/>
      <c r="T772" s="4"/>
      <c r="U772" s="4"/>
      <c r="V772" s="4"/>
      <c r="W772" s="4"/>
    </row>
    <row r="773" spans="11:23" ht="14.4" x14ac:dyDescent="0.3">
      <c r="K773" s="4"/>
      <c r="L773" s="4"/>
      <c r="M773" s="4"/>
      <c r="N773" s="4"/>
      <c r="O773" s="4"/>
      <c r="P773" s="4"/>
      <c r="Q773" s="4"/>
      <c r="R773" s="4"/>
      <c r="S773" s="4"/>
      <c r="T773" s="4"/>
      <c r="U773" s="4"/>
      <c r="V773" s="4"/>
      <c r="W773" s="4"/>
    </row>
    <row r="774" spans="11:23" ht="14.4" x14ac:dyDescent="0.3">
      <c r="K774" s="4"/>
      <c r="L774" s="4"/>
      <c r="M774" s="4"/>
      <c r="N774" s="4"/>
      <c r="O774" s="4"/>
      <c r="P774" s="4"/>
      <c r="Q774" s="4"/>
      <c r="R774" s="4"/>
      <c r="S774" s="4"/>
      <c r="T774" s="4"/>
      <c r="U774" s="4"/>
      <c r="V774" s="4"/>
      <c r="W774" s="4"/>
    </row>
    <row r="775" spans="11:23" ht="14.4" x14ac:dyDescent="0.3">
      <c r="K775" s="4"/>
      <c r="L775" s="4"/>
      <c r="M775" s="4"/>
      <c r="N775" s="4"/>
      <c r="O775" s="4"/>
      <c r="P775" s="4"/>
      <c r="Q775" s="4"/>
      <c r="R775" s="4"/>
      <c r="S775" s="4"/>
      <c r="T775" s="4"/>
      <c r="U775" s="4"/>
      <c r="V775" s="4"/>
      <c r="W775" s="4"/>
    </row>
    <row r="776" spans="11:23" ht="14.4" x14ac:dyDescent="0.3">
      <c r="K776" s="4"/>
      <c r="L776" s="4"/>
      <c r="M776" s="4"/>
      <c r="N776" s="4"/>
      <c r="O776" s="4"/>
      <c r="P776" s="4"/>
      <c r="Q776" s="4"/>
      <c r="R776" s="4"/>
      <c r="S776" s="4"/>
      <c r="T776" s="4"/>
      <c r="U776" s="4"/>
      <c r="V776" s="4"/>
      <c r="W776" s="4"/>
    </row>
    <row r="777" spans="11:23" ht="14.4" x14ac:dyDescent="0.3">
      <c r="K777" s="4"/>
      <c r="L777" s="4"/>
      <c r="M777" s="4"/>
      <c r="N777" s="4"/>
      <c r="O777" s="4"/>
      <c r="P777" s="4"/>
      <c r="Q777" s="4"/>
      <c r="R777" s="4"/>
      <c r="S777" s="4"/>
      <c r="T777" s="4"/>
      <c r="U777" s="4"/>
      <c r="V777" s="4"/>
      <c r="W777" s="4"/>
    </row>
    <row r="778" spans="11:23" ht="14.4" x14ac:dyDescent="0.3">
      <c r="K778" s="4"/>
      <c r="L778" s="4"/>
      <c r="M778" s="4"/>
      <c r="N778" s="4"/>
      <c r="O778" s="4"/>
      <c r="P778" s="4"/>
      <c r="Q778" s="4"/>
      <c r="R778" s="4"/>
      <c r="S778" s="4"/>
      <c r="T778" s="4"/>
      <c r="U778" s="4"/>
      <c r="V778" s="4"/>
      <c r="W778" s="4"/>
    </row>
    <row r="779" spans="11:23" ht="14.4" x14ac:dyDescent="0.3">
      <c r="K779" s="4"/>
      <c r="L779" s="4"/>
      <c r="M779" s="4"/>
      <c r="N779" s="4"/>
      <c r="O779" s="4"/>
      <c r="P779" s="4"/>
      <c r="Q779" s="4"/>
      <c r="R779" s="4"/>
      <c r="S779" s="4"/>
      <c r="T779" s="4"/>
      <c r="U779" s="4"/>
      <c r="V779" s="4"/>
      <c r="W779" s="4"/>
    </row>
    <row r="780" spans="11:23" ht="14.4" x14ac:dyDescent="0.3">
      <c r="K780" s="4"/>
      <c r="L780" s="4"/>
      <c r="M780" s="4"/>
      <c r="N780" s="4"/>
      <c r="O780" s="4"/>
      <c r="P780" s="4"/>
      <c r="Q780" s="4"/>
      <c r="R780" s="4"/>
      <c r="S780" s="4"/>
      <c r="T780" s="4"/>
      <c r="U780" s="4"/>
      <c r="V780" s="4"/>
      <c r="W780" s="4"/>
    </row>
    <row r="781" spans="11:23" ht="14.4" x14ac:dyDescent="0.3">
      <c r="K781" s="4"/>
      <c r="L781" s="4"/>
      <c r="M781" s="4"/>
      <c r="N781" s="4"/>
      <c r="O781" s="4"/>
      <c r="P781" s="4"/>
      <c r="Q781" s="4"/>
      <c r="R781" s="4"/>
      <c r="S781" s="4"/>
      <c r="T781" s="4"/>
      <c r="U781" s="4"/>
      <c r="V781" s="4"/>
      <c r="W781" s="4"/>
    </row>
    <row r="782" spans="11:23" ht="14.4" x14ac:dyDescent="0.3">
      <c r="K782" s="4"/>
      <c r="L782" s="4"/>
      <c r="M782" s="4"/>
      <c r="N782" s="4"/>
      <c r="O782" s="4"/>
      <c r="P782" s="4"/>
      <c r="Q782" s="4"/>
      <c r="R782" s="4"/>
      <c r="S782" s="4"/>
      <c r="T782" s="4"/>
      <c r="U782" s="4"/>
      <c r="V782" s="4"/>
      <c r="W782" s="4"/>
    </row>
    <row r="783" spans="11:23" ht="14.4" x14ac:dyDescent="0.3">
      <c r="K783" s="4"/>
      <c r="L783" s="4"/>
      <c r="M783" s="4"/>
      <c r="N783" s="4"/>
      <c r="O783" s="4"/>
      <c r="P783" s="4"/>
      <c r="Q783" s="4"/>
      <c r="R783" s="4"/>
      <c r="S783" s="4"/>
      <c r="T783" s="4"/>
      <c r="U783" s="4"/>
      <c r="V783" s="4"/>
      <c r="W783" s="4"/>
    </row>
    <row r="784" spans="11:23" ht="14.4" x14ac:dyDescent="0.3">
      <c r="K784" s="4"/>
      <c r="L784" s="4"/>
      <c r="M784" s="4"/>
      <c r="N784" s="4"/>
      <c r="O784" s="4"/>
      <c r="P784" s="4"/>
      <c r="Q784" s="4"/>
      <c r="R784" s="4"/>
      <c r="S784" s="4"/>
      <c r="T784" s="4"/>
      <c r="U784" s="4"/>
      <c r="V784" s="4"/>
      <c r="W784" s="4"/>
    </row>
    <row r="785" spans="11:23" ht="14.4" x14ac:dyDescent="0.3">
      <c r="K785" s="4"/>
      <c r="L785" s="4"/>
      <c r="M785" s="4"/>
      <c r="N785" s="4"/>
      <c r="O785" s="4"/>
      <c r="P785" s="4"/>
      <c r="Q785" s="4"/>
      <c r="R785" s="4"/>
      <c r="S785" s="4"/>
      <c r="T785" s="4"/>
      <c r="U785" s="4"/>
      <c r="V785" s="4"/>
      <c r="W785" s="4"/>
    </row>
    <row r="786" spans="11:23" ht="14.4" x14ac:dyDescent="0.3">
      <c r="K786" s="4"/>
      <c r="L786" s="4"/>
      <c r="M786" s="4"/>
      <c r="N786" s="4"/>
      <c r="O786" s="4"/>
      <c r="P786" s="4"/>
      <c r="Q786" s="4"/>
      <c r="R786" s="4"/>
      <c r="S786" s="4"/>
      <c r="T786" s="4"/>
      <c r="U786" s="4"/>
      <c r="V786" s="4"/>
      <c r="W786" s="4"/>
    </row>
    <row r="787" spans="11:23" ht="14.4" x14ac:dyDescent="0.3">
      <c r="K787" s="4"/>
      <c r="L787" s="4"/>
      <c r="M787" s="4"/>
      <c r="N787" s="4"/>
      <c r="O787" s="4"/>
      <c r="P787" s="4"/>
      <c r="Q787" s="4"/>
      <c r="R787" s="4"/>
      <c r="S787" s="4"/>
      <c r="T787" s="4"/>
      <c r="U787" s="4"/>
      <c r="V787" s="4"/>
      <c r="W787" s="4"/>
    </row>
    <row r="788" spans="11:23" ht="14.4" x14ac:dyDescent="0.3">
      <c r="K788" s="4"/>
      <c r="L788" s="4"/>
      <c r="M788" s="4"/>
      <c r="N788" s="4"/>
      <c r="O788" s="4"/>
      <c r="P788" s="4"/>
      <c r="Q788" s="4"/>
      <c r="R788" s="4"/>
      <c r="S788" s="4"/>
      <c r="T788" s="4"/>
      <c r="U788" s="4"/>
      <c r="V788" s="4"/>
      <c r="W788" s="4"/>
    </row>
    <row r="789" spans="11:23" ht="14.4" x14ac:dyDescent="0.3">
      <c r="K789" s="4"/>
      <c r="L789" s="4"/>
      <c r="M789" s="4"/>
      <c r="N789" s="4"/>
      <c r="O789" s="4"/>
      <c r="P789" s="4"/>
      <c r="Q789" s="4"/>
      <c r="R789" s="4"/>
      <c r="S789" s="4"/>
      <c r="T789" s="4"/>
      <c r="U789" s="4"/>
      <c r="V789" s="4"/>
      <c r="W789" s="4"/>
    </row>
    <row r="790" spans="11:23" ht="14.4" x14ac:dyDescent="0.3">
      <c r="K790" s="4"/>
      <c r="L790" s="4"/>
      <c r="M790" s="4"/>
      <c r="N790" s="4"/>
      <c r="O790" s="4"/>
      <c r="P790" s="4"/>
      <c r="Q790" s="4"/>
      <c r="R790" s="4"/>
      <c r="S790" s="4"/>
      <c r="T790" s="4"/>
      <c r="U790" s="4"/>
      <c r="V790" s="4"/>
      <c r="W790" s="4"/>
    </row>
    <row r="791" spans="11:23" ht="14.4" x14ac:dyDescent="0.3">
      <c r="K791" s="4"/>
      <c r="L791" s="4"/>
      <c r="M791" s="4"/>
      <c r="N791" s="4"/>
      <c r="O791" s="4"/>
      <c r="P791" s="4"/>
      <c r="Q791" s="4"/>
      <c r="R791" s="4"/>
      <c r="S791" s="4"/>
      <c r="T791" s="4"/>
      <c r="U791" s="4"/>
      <c r="V791" s="4"/>
      <c r="W791" s="4"/>
    </row>
    <row r="792" spans="11:23" ht="14.4" x14ac:dyDescent="0.3">
      <c r="K792" s="4"/>
      <c r="L792" s="4"/>
      <c r="M792" s="4"/>
      <c r="N792" s="4"/>
      <c r="O792" s="4"/>
      <c r="P792" s="4"/>
      <c r="Q792" s="4"/>
      <c r="R792" s="4"/>
      <c r="S792" s="4"/>
      <c r="T792" s="4"/>
      <c r="U792" s="4"/>
      <c r="V792" s="4"/>
      <c r="W792" s="4"/>
    </row>
    <row r="793" spans="11:23" ht="14.4" x14ac:dyDescent="0.3">
      <c r="K793" s="4"/>
      <c r="L793" s="4"/>
      <c r="M793" s="4"/>
      <c r="N793" s="4"/>
      <c r="O793" s="4"/>
      <c r="P793" s="4"/>
      <c r="Q793" s="4"/>
      <c r="R793" s="4"/>
      <c r="S793" s="4"/>
      <c r="T793" s="4"/>
      <c r="U793" s="4"/>
      <c r="V793" s="4"/>
      <c r="W793" s="4"/>
    </row>
    <row r="794" spans="11:23" ht="14.4" x14ac:dyDescent="0.3">
      <c r="K794" s="4"/>
      <c r="L794" s="4"/>
      <c r="M794" s="4"/>
      <c r="N794" s="4"/>
      <c r="O794" s="4"/>
      <c r="P794" s="4"/>
      <c r="Q794" s="4"/>
      <c r="R794" s="4"/>
      <c r="S794" s="4"/>
      <c r="T794" s="4"/>
      <c r="U794" s="4"/>
      <c r="V794" s="4"/>
      <c r="W794" s="4"/>
    </row>
    <row r="795" spans="11:23" ht="14.4" x14ac:dyDescent="0.3">
      <c r="K795" s="4"/>
      <c r="L795" s="4"/>
      <c r="M795" s="4"/>
      <c r="N795" s="4"/>
      <c r="O795" s="4"/>
      <c r="P795" s="4"/>
      <c r="Q795" s="4"/>
      <c r="R795" s="4"/>
      <c r="S795" s="4"/>
      <c r="T795" s="4"/>
      <c r="U795" s="4"/>
      <c r="V795" s="4"/>
      <c r="W795" s="4"/>
    </row>
    <row r="796" spans="11:23" ht="14.4" x14ac:dyDescent="0.3">
      <c r="K796" s="4"/>
      <c r="L796" s="4"/>
      <c r="M796" s="4"/>
      <c r="N796" s="4"/>
      <c r="O796" s="4"/>
      <c r="P796" s="4"/>
      <c r="Q796" s="4"/>
      <c r="R796" s="4"/>
      <c r="S796" s="4"/>
      <c r="T796" s="4"/>
      <c r="U796" s="4"/>
      <c r="V796" s="4"/>
      <c r="W796" s="4"/>
    </row>
    <row r="797" spans="11:23" ht="14.4" x14ac:dyDescent="0.3">
      <c r="K797" s="4"/>
      <c r="L797" s="4"/>
      <c r="M797" s="4"/>
      <c r="N797" s="4"/>
      <c r="O797" s="4"/>
      <c r="P797" s="4"/>
      <c r="Q797" s="4"/>
      <c r="R797" s="4"/>
      <c r="S797" s="4"/>
      <c r="T797" s="4"/>
      <c r="U797" s="4"/>
      <c r="V797" s="4"/>
      <c r="W797" s="4"/>
    </row>
    <row r="798" spans="11:23" ht="14.4" x14ac:dyDescent="0.3">
      <c r="K798" s="4"/>
      <c r="L798" s="4"/>
      <c r="M798" s="4"/>
      <c r="N798" s="4"/>
      <c r="O798" s="4"/>
      <c r="P798" s="4"/>
      <c r="Q798" s="4"/>
      <c r="R798" s="4"/>
      <c r="S798" s="4"/>
      <c r="T798" s="4"/>
      <c r="U798" s="4"/>
      <c r="V798" s="4"/>
      <c r="W798" s="4"/>
    </row>
    <row r="799" spans="11:23" ht="14.4" x14ac:dyDescent="0.3">
      <c r="K799" s="4"/>
      <c r="L799" s="4"/>
      <c r="M799" s="4"/>
      <c r="N799" s="4"/>
      <c r="O799" s="4"/>
      <c r="P799" s="4"/>
      <c r="Q799" s="4"/>
      <c r="R799" s="4"/>
      <c r="S799" s="4"/>
      <c r="T799" s="4"/>
      <c r="U799" s="4"/>
      <c r="V799" s="4"/>
      <c r="W799" s="4"/>
    </row>
    <row r="800" spans="11:23" ht="14.4" x14ac:dyDescent="0.3">
      <c r="K800" s="4"/>
      <c r="L800" s="4"/>
      <c r="M800" s="4"/>
      <c r="N800" s="4"/>
      <c r="O800" s="4"/>
      <c r="P800" s="4"/>
      <c r="Q800" s="4"/>
      <c r="R800" s="4"/>
      <c r="S800" s="4"/>
      <c r="T800" s="4"/>
      <c r="U800" s="4"/>
      <c r="V800" s="4"/>
      <c r="W800" s="4"/>
    </row>
    <row r="801" spans="11:23" ht="14.4" x14ac:dyDescent="0.3">
      <c r="K801" s="4"/>
      <c r="L801" s="4"/>
      <c r="M801" s="4"/>
      <c r="N801" s="4"/>
      <c r="O801" s="4"/>
      <c r="P801" s="4"/>
      <c r="Q801" s="4"/>
      <c r="R801" s="4"/>
      <c r="S801" s="4"/>
      <c r="T801" s="4"/>
      <c r="U801" s="4"/>
      <c r="V801" s="4"/>
      <c r="W801" s="4"/>
    </row>
    <row r="802" spans="11:23" ht="14.4" x14ac:dyDescent="0.3">
      <c r="K802" s="4"/>
      <c r="L802" s="4"/>
      <c r="M802" s="4"/>
      <c r="N802" s="4"/>
      <c r="O802" s="4"/>
      <c r="P802" s="4"/>
      <c r="Q802" s="4"/>
      <c r="R802" s="4"/>
      <c r="S802" s="4"/>
      <c r="T802" s="4"/>
      <c r="U802" s="4"/>
      <c r="V802" s="4"/>
      <c r="W802" s="4"/>
    </row>
    <row r="803" spans="11:23" ht="14.4" x14ac:dyDescent="0.3">
      <c r="K803" s="4"/>
      <c r="L803" s="4"/>
      <c r="M803" s="4"/>
      <c r="N803" s="4"/>
      <c r="O803" s="4"/>
      <c r="P803" s="4"/>
      <c r="Q803" s="4"/>
      <c r="R803" s="4"/>
      <c r="S803" s="4"/>
      <c r="T803" s="4"/>
      <c r="U803" s="4"/>
      <c r="V803" s="4"/>
      <c r="W803" s="4"/>
    </row>
    <row r="804" spans="11:23" ht="14.4" x14ac:dyDescent="0.3">
      <c r="K804" s="4"/>
      <c r="L804" s="4"/>
      <c r="M804" s="4"/>
      <c r="N804" s="4"/>
      <c r="O804" s="4"/>
      <c r="P804" s="4"/>
      <c r="Q804" s="4"/>
      <c r="R804" s="4"/>
      <c r="S804" s="4"/>
      <c r="T804" s="4"/>
      <c r="U804" s="4"/>
      <c r="V804" s="4"/>
      <c r="W804" s="4"/>
    </row>
    <row r="805" spans="11:23" ht="14.4" x14ac:dyDescent="0.3">
      <c r="K805" s="4"/>
      <c r="L805" s="4"/>
      <c r="M805" s="4"/>
      <c r="N805" s="4"/>
      <c r="O805" s="4"/>
      <c r="P805" s="4"/>
      <c r="Q805" s="4"/>
      <c r="R805" s="4"/>
      <c r="S805" s="4"/>
      <c r="T805" s="4"/>
      <c r="U805" s="4"/>
      <c r="V805" s="4"/>
      <c r="W805" s="4"/>
    </row>
    <row r="806" spans="11:23" ht="14.4" x14ac:dyDescent="0.3">
      <c r="K806" s="4"/>
      <c r="L806" s="4"/>
      <c r="M806" s="4"/>
      <c r="N806" s="4"/>
      <c r="O806" s="4"/>
      <c r="P806" s="4"/>
      <c r="Q806" s="4"/>
      <c r="R806" s="4"/>
      <c r="S806" s="4"/>
      <c r="T806" s="4"/>
      <c r="U806" s="4"/>
      <c r="V806" s="4"/>
      <c r="W806" s="4"/>
    </row>
    <row r="807" spans="11:23" ht="14.4" x14ac:dyDescent="0.3">
      <c r="K807" s="4"/>
      <c r="L807" s="4"/>
      <c r="M807" s="4"/>
      <c r="N807" s="4"/>
      <c r="O807" s="4"/>
      <c r="P807" s="4"/>
      <c r="Q807" s="4"/>
      <c r="R807" s="4"/>
      <c r="S807" s="4"/>
      <c r="T807" s="4"/>
      <c r="U807" s="4"/>
      <c r="V807" s="4"/>
      <c r="W807" s="4"/>
    </row>
    <row r="808" spans="11:23" ht="14.4" x14ac:dyDescent="0.3">
      <c r="K808" s="4"/>
      <c r="L808" s="4"/>
      <c r="M808" s="4"/>
      <c r="N808" s="4"/>
      <c r="O808" s="4"/>
      <c r="P808" s="4"/>
      <c r="Q808" s="4"/>
      <c r="R808" s="4"/>
      <c r="S808" s="4"/>
      <c r="T808" s="4"/>
      <c r="U808" s="4"/>
      <c r="V808" s="4"/>
      <c r="W808" s="4"/>
    </row>
    <row r="809" spans="11:23" ht="14.4" x14ac:dyDescent="0.3">
      <c r="K809" s="4"/>
      <c r="L809" s="4"/>
      <c r="M809" s="4"/>
      <c r="N809" s="4"/>
      <c r="O809" s="4"/>
      <c r="P809" s="4"/>
      <c r="Q809" s="4"/>
      <c r="R809" s="4"/>
      <c r="S809" s="4"/>
      <c r="T809" s="4"/>
      <c r="U809" s="4"/>
      <c r="V809" s="4"/>
      <c r="W809" s="4"/>
    </row>
    <row r="810" spans="11:23" ht="14.4" x14ac:dyDescent="0.3">
      <c r="K810" s="4"/>
      <c r="L810" s="4"/>
      <c r="M810" s="4"/>
      <c r="N810" s="4"/>
      <c r="O810" s="4"/>
      <c r="P810" s="4"/>
      <c r="Q810" s="4"/>
      <c r="R810" s="4"/>
      <c r="S810" s="4"/>
      <c r="T810" s="4"/>
      <c r="U810" s="4"/>
      <c r="V810" s="4"/>
      <c r="W810" s="4"/>
    </row>
    <row r="811" spans="11:23" ht="14.4" x14ac:dyDescent="0.3">
      <c r="K811" s="4"/>
      <c r="L811" s="4"/>
      <c r="M811" s="4"/>
      <c r="N811" s="4"/>
      <c r="O811" s="4"/>
      <c r="P811" s="4"/>
      <c r="Q811" s="4"/>
      <c r="R811" s="4"/>
      <c r="S811" s="4"/>
      <c r="T811" s="4"/>
      <c r="U811" s="4"/>
      <c r="V811" s="4"/>
      <c r="W811" s="4"/>
    </row>
    <row r="812" spans="11:23" ht="14.4" x14ac:dyDescent="0.3">
      <c r="K812" s="4"/>
      <c r="L812" s="4"/>
      <c r="M812" s="4"/>
      <c r="N812" s="4"/>
      <c r="O812" s="4"/>
      <c r="P812" s="4"/>
      <c r="Q812" s="4"/>
      <c r="R812" s="4"/>
      <c r="S812" s="4"/>
      <c r="T812" s="4"/>
      <c r="U812" s="4"/>
      <c r="V812" s="4"/>
      <c r="W812" s="4"/>
    </row>
    <row r="813" spans="11:23" ht="14.4" x14ac:dyDescent="0.3">
      <c r="K813" s="4"/>
      <c r="L813" s="4"/>
      <c r="M813" s="4"/>
      <c r="N813" s="4"/>
      <c r="O813" s="4"/>
      <c r="P813" s="4"/>
      <c r="Q813" s="4"/>
      <c r="R813" s="4"/>
      <c r="S813" s="4"/>
      <c r="T813" s="4"/>
      <c r="U813" s="4"/>
      <c r="V813" s="4"/>
      <c r="W813" s="4"/>
    </row>
    <row r="814" spans="11:23" ht="14.4" x14ac:dyDescent="0.3">
      <c r="K814" s="4"/>
      <c r="L814" s="4"/>
      <c r="M814" s="4"/>
      <c r="N814" s="4"/>
      <c r="O814" s="4"/>
      <c r="P814" s="4"/>
      <c r="Q814" s="4"/>
      <c r="R814" s="4"/>
      <c r="S814" s="4"/>
      <c r="T814" s="4"/>
      <c r="U814" s="4"/>
      <c r="V814" s="4"/>
      <c r="W814" s="4"/>
    </row>
    <row r="815" spans="11:23" ht="14.4" x14ac:dyDescent="0.3">
      <c r="K815" s="4"/>
      <c r="L815" s="4"/>
      <c r="M815" s="4"/>
      <c r="N815" s="4"/>
      <c r="O815" s="4"/>
      <c r="P815" s="4"/>
      <c r="Q815" s="4"/>
      <c r="R815" s="4"/>
      <c r="S815" s="4"/>
      <c r="T815" s="4"/>
      <c r="U815" s="4"/>
      <c r="V815" s="4"/>
      <c r="W815" s="4"/>
    </row>
    <row r="816" spans="11:23" ht="14.4" x14ac:dyDescent="0.3">
      <c r="K816" s="4"/>
      <c r="L816" s="4"/>
      <c r="M816" s="4"/>
      <c r="N816" s="4"/>
      <c r="O816" s="4"/>
      <c r="P816" s="4"/>
      <c r="Q816" s="4"/>
      <c r="R816" s="4"/>
      <c r="S816" s="4"/>
      <c r="T816" s="4"/>
      <c r="U816" s="4"/>
      <c r="V816" s="4"/>
      <c r="W816" s="4"/>
    </row>
    <row r="817" spans="11:23" ht="14.4" x14ac:dyDescent="0.3">
      <c r="K817" s="4"/>
      <c r="L817" s="4"/>
      <c r="M817" s="4"/>
      <c r="N817" s="4"/>
      <c r="O817" s="4"/>
      <c r="P817" s="4"/>
      <c r="Q817" s="4"/>
      <c r="R817" s="4"/>
      <c r="S817" s="4"/>
      <c r="T817" s="4"/>
      <c r="U817" s="4"/>
      <c r="V817" s="4"/>
      <c r="W817" s="4"/>
    </row>
    <row r="818" spans="11:23" ht="14.4" x14ac:dyDescent="0.3">
      <c r="K818" s="4"/>
      <c r="L818" s="4"/>
      <c r="M818" s="4"/>
      <c r="N818" s="4"/>
      <c r="O818" s="4"/>
      <c r="P818" s="4"/>
      <c r="Q818" s="4"/>
      <c r="R818" s="4"/>
      <c r="S818" s="4"/>
      <c r="T818" s="4"/>
      <c r="U818" s="4"/>
      <c r="V818" s="4"/>
      <c r="W818" s="4"/>
    </row>
    <row r="819" spans="11:23" ht="14.4" x14ac:dyDescent="0.3">
      <c r="K819" s="4"/>
      <c r="L819" s="4"/>
      <c r="M819" s="4"/>
      <c r="N819" s="4"/>
      <c r="O819" s="4"/>
      <c r="P819" s="4"/>
      <c r="Q819" s="4"/>
      <c r="R819" s="4"/>
      <c r="S819" s="4"/>
      <c r="T819" s="4"/>
      <c r="U819" s="4"/>
      <c r="V819" s="4"/>
      <c r="W819" s="4"/>
    </row>
    <row r="820" spans="11:23" ht="14.4" x14ac:dyDescent="0.3">
      <c r="K820" s="4"/>
      <c r="L820" s="4"/>
      <c r="M820" s="4"/>
      <c r="N820" s="4"/>
      <c r="O820" s="4"/>
      <c r="P820" s="4"/>
      <c r="Q820" s="4"/>
      <c r="R820" s="4"/>
      <c r="S820" s="4"/>
      <c r="T820" s="4"/>
      <c r="U820" s="4"/>
      <c r="V820" s="4"/>
      <c r="W820" s="4"/>
    </row>
    <row r="821" spans="11:23" ht="14.4" x14ac:dyDescent="0.3">
      <c r="K821" s="4"/>
      <c r="L821" s="4"/>
      <c r="M821" s="4"/>
      <c r="N821" s="4"/>
      <c r="O821" s="4"/>
      <c r="P821" s="4"/>
      <c r="Q821" s="4"/>
      <c r="R821" s="4"/>
      <c r="S821" s="4"/>
      <c r="T821" s="4"/>
      <c r="U821" s="4"/>
      <c r="V821" s="4"/>
      <c r="W821" s="4"/>
    </row>
    <row r="822" spans="11:23" ht="14.4" x14ac:dyDescent="0.3">
      <c r="K822" s="4"/>
      <c r="L822" s="4"/>
      <c r="M822" s="4"/>
      <c r="N822" s="4"/>
      <c r="O822" s="4"/>
      <c r="P822" s="4"/>
      <c r="Q822" s="4"/>
      <c r="R822" s="4"/>
      <c r="S822" s="4"/>
      <c r="T822" s="4"/>
      <c r="U822" s="4"/>
      <c r="V822" s="4"/>
      <c r="W822" s="4"/>
    </row>
    <row r="823" spans="11:23" ht="14.4" x14ac:dyDescent="0.3">
      <c r="K823" s="4"/>
      <c r="L823" s="4"/>
      <c r="M823" s="4"/>
      <c r="N823" s="4"/>
      <c r="O823" s="4"/>
      <c r="P823" s="4"/>
      <c r="Q823" s="4"/>
      <c r="R823" s="4"/>
      <c r="S823" s="4"/>
      <c r="T823" s="4"/>
      <c r="U823" s="4"/>
      <c r="V823" s="4"/>
      <c r="W823" s="4"/>
    </row>
    <row r="824" spans="11:23" ht="14.4" x14ac:dyDescent="0.3">
      <c r="K824" s="4"/>
      <c r="L824" s="4"/>
      <c r="M824" s="4"/>
      <c r="N824" s="4"/>
      <c r="O824" s="4"/>
      <c r="P824" s="4"/>
      <c r="Q824" s="4"/>
      <c r="R824" s="4"/>
      <c r="S824" s="4"/>
      <c r="T824" s="4"/>
      <c r="U824" s="4"/>
      <c r="V824" s="4"/>
      <c r="W824" s="4"/>
    </row>
    <row r="825" spans="11:23" ht="14.4" x14ac:dyDescent="0.3">
      <c r="K825" s="4"/>
      <c r="L825" s="4"/>
      <c r="M825" s="4"/>
      <c r="N825" s="4"/>
      <c r="O825" s="4"/>
      <c r="P825" s="4"/>
      <c r="Q825" s="4"/>
      <c r="R825" s="4"/>
      <c r="S825" s="4"/>
      <c r="T825" s="4"/>
      <c r="U825" s="4"/>
      <c r="V825" s="4"/>
      <c r="W825" s="4"/>
    </row>
    <row r="826" spans="11:23" ht="14.4" x14ac:dyDescent="0.3">
      <c r="K826" s="4"/>
      <c r="L826" s="4"/>
      <c r="M826" s="4"/>
      <c r="N826" s="4"/>
      <c r="O826" s="4"/>
      <c r="P826" s="4"/>
      <c r="Q826" s="4"/>
      <c r="R826" s="4"/>
      <c r="S826" s="4"/>
      <c r="T826" s="4"/>
      <c r="U826" s="4"/>
      <c r="V826" s="4"/>
      <c r="W826" s="4"/>
    </row>
    <row r="827" spans="11:23" ht="14.4" x14ac:dyDescent="0.3">
      <c r="K827" s="4"/>
      <c r="L827" s="4"/>
      <c r="M827" s="4"/>
      <c r="N827" s="4"/>
      <c r="O827" s="4"/>
      <c r="P827" s="4"/>
      <c r="Q827" s="4"/>
      <c r="R827" s="4"/>
      <c r="S827" s="4"/>
      <c r="T827" s="4"/>
      <c r="U827" s="4"/>
      <c r="V827" s="4"/>
      <c r="W827" s="4"/>
    </row>
    <row r="828" spans="11:23" ht="14.4" x14ac:dyDescent="0.3">
      <c r="K828" s="4"/>
      <c r="L828" s="4"/>
      <c r="M828" s="4"/>
      <c r="N828" s="4"/>
      <c r="O828" s="4"/>
      <c r="P828" s="4"/>
      <c r="Q828" s="4"/>
      <c r="R828" s="4"/>
      <c r="S828" s="4"/>
      <c r="T828" s="4"/>
      <c r="U828" s="4"/>
      <c r="V828" s="4"/>
      <c r="W828" s="4"/>
    </row>
    <row r="829" spans="11:23" ht="14.4" x14ac:dyDescent="0.3">
      <c r="K829" s="4"/>
      <c r="L829" s="4"/>
      <c r="M829" s="4"/>
      <c r="N829" s="4"/>
      <c r="O829" s="4"/>
      <c r="P829" s="4"/>
      <c r="Q829" s="4"/>
      <c r="R829" s="4"/>
      <c r="S829" s="4"/>
      <c r="T829" s="4"/>
      <c r="U829" s="4"/>
      <c r="V829" s="4"/>
      <c r="W829" s="4"/>
    </row>
    <row r="830" spans="11:23" ht="14.4" x14ac:dyDescent="0.3">
      <c r="K830" s="4"/>
      <c r="L830" s="4"/>
      <c r="M830" s="4"/>
      <c r="N830" s="4"/>
      <c r="O830" s="4"/>
      <c r="P830" s="4"/>
      <c r="Q830" s="4"/>
      <c r="R830" s="4"/>
      <c r="S830" s="4"/>
      <c r="T830" s="4"/>
      <c r="U830" s="4"/>
      <c r="V830" s="4"/>
      <c r="W830" s="4"/>
    </row>
    <row r="831" spans="11:23" ht="14.4" x14ac:dyDescent="0.3">
      <c r="K831" s="4"/>
      <c r="L831" s="4"/>
      <c r="M831" s="4"/>
      <c r="N831" s="4"/>
      <c r="O831" s="4"/>
      <c r="P831" s="4"/>
      <c r="Q831" s="4"/>
      <c r="R831" s="4"/>
      <c r="S831" s="4"/>
      <c r="T831" s="4"/>
      <c r="U831" s="4"/>
      <c r="V831" s="4"/>
      <c r="W831" s="4"/>
    </row>
    <row r="832" spans="11:23" ht="14.4" x14ac:dyDescent="0.3">
      <c r="K832" s="4"/>
      <c r="L832" s="4"/>
      <c r="M832" s="4"/>
      <c r="N832" s="4"/>
      <c r="O832" s="4"/>
      <c r="P832" s="4"/>
      <c r="Q832" s="4"/>
      <c r="R832" s="4"/>
      <c r="S832" s="4"/>
      <c r="T832" s="4"/>
      <c r="U832" s="4"/>
      <c r="V832" s="4"/>
      <c r="W832" s="4"/>
    </row>
    <row r="833" spans="11:23" ht="14.4" x14ac:dyDescent="0.3">
      <c r="K833" s="4"/>
      <c r="L833" s="4"/>
      <c r="M833" s="4"/>
      <c r="N833" s="4"/>
      <c r="O833" s="4"/>
      <c r="P833" s="4"/>
      <c r="Q833" s="4"/>
      <c r="R833" s="4"/>
      <c r="S833" s="4"/>
      <c r="T833" s="4"/>
      <c r="U833" s="4"/>
      <c r="V833" s="4"/>
      <c r="W833" s="4"/>
    </row>
    <row r="834" spans="11:23" ht="14.4" x14ac:dyDescent="0.3">
      <c r="K834" s="4"/>
      <c r="L834" s="4"/>
      <c r="M834" s="4"/>
      <c r="N834" s="4"/>
      <c r="O834" s="4"/>
      <c r="P834" s="4"/>
      <c r="Q834" s="4"/>
      <c r="R834" s="4"/>
      <c r="S834" s="4"/>
      <c r="T834" s="4"/>
      <c r="U834" s="4"/>
      <c r="V834" s="4"/>
      <c r="W834" s="4"/>
    </row>
    <row r="835" spans="11:23" ht="14.4" x14ac:dyDescent="0.3">
      <c r="K835" s="4"/>
      <c r="L835" s="4"/>
      <c r="M835" s="4"/>
      <c r="N835" s="4"/>
      <c r="O835" s="4"/>
      <c r="P835" s="4"/>
      <c r="Q835" s="4"/>
      <c r="R835" s="4"/>
      <c r="S835" s="4"/>
      <c r="T835" s="4"/>
      <c r="U835" s="4"/>
      <c r="V835" s="4"/>
      <c r="W835" s="4"/>
    </row>
    <row r="836" spans="11:23" ht="14.4" x14ac:dyDescent="0.3">
      <c r="K836" s="4"/>
      <c r="L836" s="4"/>
      <c r="M836" s="4"/>
      <c r="N836" s="4"/>
      <c r="O836" s="4"/>
      <c r="P836" s="4"/>
      <c r="Q836" s="4"/>
      <c r="R836" s="4"/>
      <c r="S836" s="4"/>
      <c r="T836" s="4"/>
      <c r="U836" s="4"/>
      <c r="V836" s="4"/>
      <c r="W836" s="4"/>
    </row>
    <row r="837" spans="11:23" ht="14.4" x14ac:dyDescent="0.3">
      <c r="K837" s="4"/>
      <c r="L837" s="4"/>
      <c r="M837" s="4"/>
      <c r="N837" s="4"/>
      <c r="O837" s="4"/>
      <c r="P837" s="4"/>
      <c r="Q837" s="4"/>
      <c r="R837" s="4"/>
      <c r="S837" s="4"/>
      <c r="T837" s="4"/>
      <c r="U837" s="4"/>
      <c r="V837" s="4"/>
      <c r="W837" s="4"/>
    </row>
    <row r="838" spans="11:23" ht="14.4" x14ac:dyDescent="0.3">
      <c r="K838" s="4"/>
      <c r="L838" s="4"/>
      <c r="M838" s="4"/>
      <c r="N838" s="4"/>
      <c r="O838" s="4"/>
      <c r="P838" s="4"/>
      <c r="Q838" s="4"/>
      <c r="R838" s="4"/>
      <c r="S838" s="4"/>
      <c r="T838" s="4"/>
      <c r="U838" s="4"/>
      <c r="V838" s="4"/>
      <c r="W838" s="4"/>
    </row>
    <row r="839" spans="11:23" ht="14.4" x14ac:dyDescent="0.3">
      <c r="K839" s="4"/>
      <c r="L839" s="4"/>
      <c r="M839" s="4"/>
      <c r="N839" s="4"/>
      <c r="O839" s="4"/>
      <c r="P839" s="4"/>
      <c r="Q839" s="4"/>
      <c r="R839" s="4"/>
      <c r="S839" s="4"/>
      <c r="T839" s="4"/>
      <c r="U839" s="4"/>
      <c r="V839" s="4"/>
      <c r="W839" s="4"/>
    </row>
    <row r="840" spans="11:23" ht="14.4" x14ac:dyDescent="0.3">
      <c r="K840" s="4"/>
      <c r="L840" s="4"/>
      <c r="M840" s="4"/>
      <c r="N840" s="4"/>
      <c r="O840" s="4"/>
      <c r="P840" s="4"/>
      <c r="Q840" s="4"/>
      <c r="R840" s="4"/>
      <c r="S840" s="4"/>
      <c r="T840" s="4"/>
      <c r="U840" s="4"/>
      <c r="V840" s="4"/>
      <c r="W840" s="4"/>
    </row>
    <row r="841" spans="11:23" ht="14.4" x14ac:dyDescent="0.3">
      <c r="K841" s="4"/>
      <c r="L841" s="4"/>
      <c r="M841" s="4"/>
      <c r="N841" s="4"/>
      <c r="O841" s="4"/>
      <c r="P841" s="4"/>
      <c r="Q841" s="4"/>
      <c r="R841" s="4"/>
      <c r="S841" s="4"/>
      <c r="T841" s="4"/>
      <c r="U841" s="4"/>
      <c r="V841" s="4"/>
      <c r="W841" s="4"/>
    </row>
    <row r="842" spans="11:23" ht="14.4" x14ac:dyDescent="0.3">
      <c r="K842" s="4"/>
      <c r="L842" s="4"/>
      <c r="M842" s="4"/>
      <c r="N842" s="4"/>
      <c r="O842" s="4"/>
      <c r="P842" s="4"/>
      <c r="Q842" s="4"/>
      <c r="R842" s="4"/>
      <c r="S842" s="4"/>
      <c r="T842" s="4"/>
      <c r="U842" s="4"/>
      <c r="V842" s="4"/>
      <c r="W842" s="4"/>
    </row>
    <row r="843" spans="11:23" ht="14.4" x14ac:dyDescent="0.3">
      <c r="K843" s="4"/>
      <c r="L843" s="4"/>
      <c r="M843" s="4"/>
      <c r="N843" s="4"/>
      <c r="O843" s="4"/>
      <c r="P843" s="4"/>
      <c r="Q843" s="4"/>
      <c r="R843" s="4"/>
      <c r="S843" s="4"/>
      <c r="T843" s="4"/>
      <c r="U843" s="4"/>
      <c r="V843" s="4"/>
      <c r="W843" s="4"/>
    </row>
    <row r="844" spans="11:23" ht="14.4" x14ac:dyDescent="0.3">
      <c r="K844" s="4"/>
      <c r="L844" s="4"/>
      <c r="M844" s="4"/>
      <c r="N844" s="4"/>
      <c r="O844" s="4"/>
      <c r="P844" s="4"/>
      <c r="Q844" s="4"/>
      <c r="R844" s="4"/>
      <c r="S844" s="4"/>
      <c r="T844" s="4"/>
      <c r="U844" s="4"/>
      <c r="V844" s="4"/>
      <c r="W844" s="4"/>
    </row>
    <row r="845" spans="11:23" ht="14.4" x14ac:dyDescent="0.3">
      <c r="K845" s="4"/>
      <c r="L845" s="4"/>
      <c r="M845" s="4"/>
      <c r="N845" s="4"/>
      <c r="O845" s="4"/>
      <c r="P845" s="4"/>
      <c r="Q845" s="4"/>
      <c r="R845" s="4"/>
      <c r="S845" s="4"/>
      <c r="T845" s="4"/>
      <c r="U845" s="4"/>
      <c r="V845" s="4"/>
      <c r="W845" s="4"/>
    </row>
    <row r="846" spans="11:23" ht="14.4" x14ac:dyDescent="0.3">
      <c r="K846" s="4"/>
      <c r="L846" s="4"/>
      <c r="M846" s="4"/>
      <c r="N846" s="4"/>
      <c r="O846" s="4"/>
      <c r="P846" s="4"/>
      <c r="Q846" s="4"/>
      <c r="R846" s="4"/>
      <c r="S846" s="4"/>
      <c r="T846" s="4"/>
      <c r="U846" s="4"/>
      <c r="V846" s="4"/>
      <c r="W846" s="4"/>
    </row>
    <row r="847" spans="11:23" ht="14.4" x14ac:dyDescent="0.3">
      <c r="K847" s="4"/>
      <c r="L847" s="4"/>
      <c r="M847" s="4"/>
      <c r="N847" s="4"/>
      <c r="O847" s="4"/>
      <c r="P847" s="4"/>
      <c r="Q847" s="4"/>
      <c r="R847" s="4"/>
      <c r="S847" s="4"/>
      <c r="T847" s="4"/>
      <c r="U847" s="4"/>
      <c r="V847" s="4"/>
      <c r="W847" s="4"/>
    </row>
    <row r="848" spans="11:23" ht="14.4" x14ac:dyDescent="0.3">
      <c r="K848" s="4"/>
      <c r="L848" s="4"/>
      <c r="M848" s="4"/>
      <c r="N848" s="4"/>
      <c r="O848" s="4"/>
      <c r="P848" s="4"/>
      <c r="Q848" s="4"/>
      <c r="R848" s="4"/>
      <c r="S848" s="4"/>
      <c r="T848" s="4"/>
      <c r="U848" s="4"/>
      <c r="V848" s="4"/>
      <c r="W848" s="4"/>
    </row>
    <row r="849" spans="11:23" ht="14.4" x14ac:dyDescent="0.3">
      <c r="K849" s="4"/>
      <c r="L849" s="4"/>
      <c r="M849" s="4"/>
      <c r="N849" s="4"/>
      <c r="O849" s="4"/>
      <c r="P849" s="4"/>
      <c r="Q849" s="4"/>
      <c r="R849" s="4"/>
      <c r="S849" s="4"/>
      <c r="T849" s="4"/>
      <c r="U849" s="4"/>
      <c r="V849" s="4"/>
      <c r="W849" s="4"/>
    </row>
    <row r="850" spans="11:23" ht="14.4" x14ac:dyDescent="0.3">
      <c r="K850" s="4"/>
      <c r="L850" s="4"/>
      <c r="M850" s="4"/>
      <c r="N850" s="4"/>
      <c r="O850" s="4"/>
      <c r="P850" s="4"/>
      <c r="Q850" s="4"/>
      <c r="R850" s="4"/>
      <c r="S850" s="4"/>
      <c r="T850" s="4"/>
      <c r="U850" s="4"/>
      <c r="V850" s="4"/>
      <c r="W850" s="4"/>
    </row>
    <row r="851" spans="11:23" ht="14.4" x14ac:dyDescent="0.3">
      <c r="K851" s="4"/>
      <c r="L851" s="4"/>
      <c r="M851" s="4"/>
      <c r="N851" s="4"/>
      <c r="O851" s="4"/>
      <c r="P851" s="4"/>
      <c r="Q851" s="4"/>
      <c r="R851" s="4"/>
      <c r="S851" s="4"/>
      <c r="T851" s="4"/>
      <c r="U851" s="4"/>
      <c r="V851" s="4"/>
      <c r="W851" s="4"/>
    </row>
    <row r="852" spans="11:23" ht="14.4" x14ac:dyDescent="0.3">
      <c r="K852" s="4"/>
      <c r="L852" s="4"/>
      <c r="M852" s="4"/>
      <c r="N852" s="4"/>
      <c r="O852" s="4"/>
      <c r="P852" s="4"/>
      <c r="Q852" s="4"/>
      <c r="R852" s="4"/>
      <c r="S852" s="4"/>
      <c r="T852" s="4"/>
      <c r="U852" s="4"/>
      <c r="V852" s="4"/>
      <c r="W852" s="4"/>
    </row>
    <row r="853" spans="11:23" ht="14.4" x14ac:dyDescent="0.3">
      <c r="K853" s="4"/>
      <c r="L853" s="4"/>
      <c r="M853" s="4"/>
      <c r="N853" s="4"/>
      <c r="O853" s="4"/>
      <c r="P853" s="4"/>
      <c r="Q853" s="4"/>
      <c r="R853" s="4"/>
      <c r="S853" s="4"/>
      <c r="T853" s="4"/>
      <c r="U853" s="4"/>
      <c r="V853" s="4"/>
      <c r="W853" s="4"/>
    </row>
    <row r="854" spans="11:23" ht="14.4" x14ac:dyDescent="0.3">
      <c r="K854" s="4"/>
      <c r="L854" s="4"/>
      <c r="M854" s="4"/>
      <c r="N854" s="4"/>
      <c r="O854" s="4"/>
      <c r="P854" s="4"/>
      <c r="Q854" s="4"/>
      <c r="R854" s="4"/>
      <c r="S854" s="4"/>
      <c r="T854" s="4"/>
      <c r="U854" s="4"/>
      <c r="V854" s="4"/>
      <c r="W854" s="4"/>
    </row>
    <row r="855" spans="11:23" ht="14.4" x14ac:dyDescent="0.3">
      <c r="K855" s="4"/>
      <c r="L855" s="4"/>
      <c r="M855" s="4"/>
      <c r="N855" s="4"/>
      <c r="O855" s="4"/>
      <c r="P855" s="4"/>
      <c r="Q855" s="4"/>
      <c r="R855" s="4"/>
      <c r="S855" s="4"/>
      <c r="T855" s="4"/>
      <c r="U855" s="4"/>
      <c r="V855" s="4"/>
      <c r="W855" s="4"/>
    </row>
    <row r="856" spans="11:23" ht="14.4" x14ac:dyDescent="0.3">
      <c r="K856" s="4"/>
      <c r="L856" s="4"/>
      <c r="M856" s="4"/>
      <c r="N856" s="4"/>
      <c r="O856" s="4"/>
      <c r="P856" s="4"/>
      <c r="Q856" s="4"/>
      <c r="R856" s="4"/>
      <c r="S856" s="4"/>
      <c r="T856" s="4"/>
      <c r="U856" s="4"/>
      <c r="V856" s="4"/>
      <c r="W856" s="4"/>
    </row>
    <row r="857" spans="11:23" ht="14.4" x14ac:dyDescent="0.3">
      <c r="K857" s="4"/>
      <c r="L857" s="4"/>
      <c r="M857" s="4"/>
      <c r="N857" s="4"/>
      <c r="O857" s="4"/>
      <c r="P857" s="4"/>
      <c r="Q857" s="4"/>
      <c r="R857" s="4"/>
      <c r="S857" s="4"/>
      <c r="T857" s="4"/>
      <c r="U857" s="4"/>
      <c r="V857" s="4"/>
      <c r="W857" s="4"/>
    </row>
    <row r="858" spans="11:23" ht="14.4" x14ac:dyDescent="0.3">
      <c r="K858" s="4"/>
      <c r="L858" s="4"/>
      <c r="M858" s="4"/>
      <c r="N858" s="4"/>
      <c r="O858" s="4"/>
      <c r="P858" s="4"/>
      <c r="Q858" s="4"/>
      <c r="R858" s="4"/>
      <c r="S858" s="4"/>
      <c r="T858" s="4"/>
      <c r="U858" s="4"/>
      <c r="V858" s="4"/>
      <c r="W858" s="4"/>
    </row>
    <row r="859" spans="11:23" ht="14.4" x14ac:dyDescent="0.3">
      <c r="K859" s="4"/>
      <c r="L859" s="4"/>
      <c r="M859" s="4"/>
      <c r="N859" s="4"/>
      <c r="O859" s="4"/>
      <c r="P859" s="4"/>
      <c r="Q859" s="4"/>
      <c r="R859" s="4"/>
      <c r="S859" s="4"/>
      <c r="T859" s="4"/>
      <c r="U859" s="4"/>
      <c r="V859" s="4"/>
      <c r="W859" s="4"/>
    </row>
    <row r="860" spans="11:23" ht="14.4" x14ac:dyDescent="0.3">
      <c r="K860" s="4"/>
      <c r="L860" s="4"/>
      <c r="M860" s="4"/>
      <c r="N860" s="4"/>
      <c r="O860" s="4"/>
      <c r="P860" s="4"/>
      <c r="Q860" s="4"/>
      <c r="R860" s="4"/>
      <c r="S860" s="4"/>
      <c r="T860" s="4"/>
      <c r="U860" s="4"/>
      <c r="V860" s="4"/>
      <c r="W860" s="4"/>
    </row>
    <row r="861" spans="11:23" ht="14.4" x14ac:dyDescent="0.3">
      <c r="K861" s="4"/>
      <c r="L861" s="4"/>
      <c r="M861" s="4"/>
      <c r="N861" s="4"/>
      <c r="O861" s="4"/>
      <c r="P861" s="4"/>
      <c r="Q861" s="4"/>
      <c r="R861" s="4"/>
      <c r="S861" s="4"/>
      <c r="T861" s="4"/>
      <c r="U861" s="4"/>
      <c r="V861" s="4"/>
      <c r="W861" s="4"/>
    </row>
    <row r="862" spans="11:23" ht="14.4" x14ac:dyDescent="0.3">
      <c r="K862" s="4"/>
      <c r="L862" s="4"/>
      <c r="M862" s="4"/>
      <c r="N862" s="4"/>
      <c r="O862" s="4"/>
      <c r="P862" s="4"/>
      <c r="Q862" s="4"/>
      <c r="R862" s="4"/>
      <c r="S862" s="4"/>
      <c r="T862" s="4"/>
      <c r="U862" s="4"/>
      <c r="V862" s="4"/>
      <c r="W862" s="4"/>
    </row>
    <row r="863" spans="11:23" ht="14.4" x14ac:dyDescent="0.3">
      <c r="K863" s="4"/>
      <c r="L863" s="4"/>
      <c r="M863" s="4"/>
      <c r="N863" s="4"/>
      <c r="O863" s="4"/>
      <c r="P863" s="4"/>
      <c r="Q863" s="4"/>
      <c r="R863" s="4"/>
      <c r="S863" s="4"/>
      <c r="T863" s="4"/>
      <c r="U863" s="4"/>
      <c r="V863" s="4"/>
      <c r="W863" s="4"/>
    </row>
    <row r="864" spans="11:23" ht="14.4" x14ac:dyDescent="0.3">
      <c r="K864" s="4"/>
      <c r="L864" s="4"/>
      <c r="M864" s="4"/>
      <c r="N864" s="4"/>
      <c r="O864" s="4"/>
      <c r="P864" s="4"/>
      <c r="Q864" s="4"/>
      <c r="R864" s="4"/>
      <c r="S864" s="4"/>
      <c r="T864" s="4"/>
      <c r="U864" s="4"/>
      <c r="V864" s="4"/>
      <c r="W864" s="4"/>
    </row>
    <row r="865" spans="11:23" ht="14.4" x14ac:dyDescent="0.3">
      <c r="K865" s="4"/>
      <c r="L865" s="4"/>
      <c r="M865" s="4"/>
      <c r="N865" s="4"/>
      <c r="O865" s="4"/>
      <c r="P865" s="4"/>
      <c r="Q865" s="4"/>
      <c r="R865" s="4"/>
      <c r="S865" s="4"/>
      <c r="T865" s="4"/>
      <c r="U865" s="4"/>
      <c r="V865" s="4"/>
      <c r="W865" s="4"/>
    </row>
    <row r="866" spans="11:23" ht="14.4" x14ac:dyDescent="0.3">
      <c r="K866" s="4"/>
      <c r="L866" s="4"/>
      <c r="M866" s="4"/>
      <c r="N866" s="4"/>
      <c r="O866" s="4"/>
      <c r="P866" s="4"/>
      <c r="Q866" s="4"/>
      <c r="R866" s="4"/>
      <c r="S866" s="4"/>
      <c r="T866" s="4"/>
      <c r="U866" s="4"/>
      <c r="V866" s="4"/>
      <c r="W866" s="4"/>
    </row>
    <row r="867" spans="11:23" ht="14.4" x14ac:dyDescent="0.3">
      <c r="K867" s="4"/>
      <c r="L867" s="4"/>
      <c r="M867" s="4"/>
      <c r="N867" s="4"/>
      <c r="O867" s="4"/>
      <c r="P867" s="4"/>
      <c r="Q867" s="4"/>
      <c r="R867" s="4"/>
      <c r="S867" s="4"/>
      <c r="T867" s="4"/>
      <c r="U867" s="4"/>
      <c r="V867" s="4"/>
      <c r="W867" s="4"/>
    </row>
    <row r="868" spans="11:23" ht="14.4" x14ac:dyDescent="0.3">
      <c r="K868" s="4"/>
      <c r="L868" s="4"/>
      <c r="M868" s="4"/>
      <c r="N868" s="4"/>
      <c r="O868" s="4"/>
      <c r="P868" s="4"/>
      <c r="Q868" s="4"/>
      <c r="R868" s="4"/>
      <c r="S868" s="4"/>
      <c r="T868" s="4"/>
      <c r="U868" s="4"/>
      <c r="V868" s="4"/>
      <c r="W868" s="4"/>
    </row>
    <row r="869" spans="11:23" ht="14.4" x14ac:dyDescent="0.3">
      <c r="K869" s="4"/>
      <c r="L869" s="4"/>
      <c r="M869" s="4"/>
      <c r="N869" s="4"/>
      <c r="O869" s="4"/>
      <c r="P869" s="4"/>
      <c r="Q869" s="4"/>
      <c r="R869" s="4"/>
      <c r="S869" s="4"/>
      <c r="T869" s="4"/>
      <c r="U869" s="4"/>
      <c r="V869" s="4"/>
      <c r="W869" s="4"/>
    </row>
    <row r="870" spans="11:23" ht="14.4" x14ac:dyDescent="0.3">
      <c r="K870" s="4"/>
      <c r="L870" s="4"/>
      <c r="M870" s="4"/>
      <c r="N870" s="4"/>
      <c r="O870" s="4"/>
      <c r="P870" s="4"/>
      <c r="Q870" s="4"/>
      <c r="R870" s="4"/>
      <c r="S870" s="4"/>
      <c r="T870" s="4"/>
      <c r="U870" s="4"/>
      <c r="V870" s="4"/>
      <c r="W870" s="4"/>
    </row>
    <row r="871" spans="11:23" ht="14.4" x14ac:dyDescent="0.3">
      <c r="K871" s="4"/>
      <c r="L871" s="4"/>
      <c r="M871" s="4"/>
      <c r="N871" s="4"/>
      <c r="O871" s="4"/>
      <c r="P871" s="4"/>
      <c r="Q871" s="4"/>
      <c r="R871" s="4"/>
      <c r="S871" s="4"/>
      <c r="T871" s="4"/>
      <c r="U871" s="4"/>
      <c r="V871" s="4"/>
      <c r="W871" s="4"/>
    </row>
    <row r="872" spans="11:23" ht="14.4" x14ac:dyDescent="0.3">
      <c r="K872" s="4"/>
      <c r="L872" s="4"/>
      <c r="M872" s="4"/>
      <c r="N872" s="4"/>
      <c r="O872" s="4"/>
      <c r="P872" s="4"/>
      <c r="Q872" s="4"/>
      <c r="R872" s="4"/>
      <c r="S872" s="4"/>
      <c r="T872" s="4"/>
      <c r="U872" s="4"/>
      <c r="V872" s="4"/>
      <c r="W872" s="4"/>
    </row>
    <row r="873" spans="11:23" ht="14.4" x14ac:dyDescent="0.3">
      <c r="K873" s="4"/>
      <c r="L873" s="4"/>
      <c r="M873" s="4"/>
      <c r="N873" s="4"/>
      <c r="O873" s="4"/>
      <c r="P873" s="4"/>
      <c r="Q873" s="4"/>
      <c r="R873" s="4"/>
      <c r="S873" s="4"/>
      <c r="T873" s="4"/>
      <c r="U873" s="4"/>
      <c r="V873" s="4"/>
      <c r="W873" s="4"/>
    </row>
    <row r="874" spans="11:23" ht="14.4" x14ac:dyDescent="0.3">
      <c r="K874" s="4"/>
      <c r="L874" s="4"/>
      <c r="M874" s="4"/>
      <c r="N874" s="4"/>
      <c r="O874" s="4"/>
      <c r="P874" s="4"/>
      <c r="Q874" s="4"/>
      <c r="R874" s="4"/>
      <c r="S874" s="4"/>
      <c r="T874" s="4"/>
      <c r="U874" s="4"/>
      <c r="V874" s="4"/>
      <c r="W874" s="4"/>
    </row>
    <row r="875" spans="11:23" ht="14.4" x14ac:dyDescent="0.3">
      <c r="K875" s="4"/>
      <c r="L875" s="4"/>
      <c r="M875" s="4"/>
      <c r="N875" s="4"/>
      <c r="O875" s="4"/>
      <c r="P875" s="4"/>
      <c r="Q875" s="4"/>
      <c r="R875" s="4"/>
      <c r="S875" s="4"/>
      <c r="T875" s="4"/>
      <c r="U875" s="4"/>
      <c r="V875" s="4"/>
      <c r="W875" s="4"/>
    </row>
    <row r="876" spans="11:23" ht="14.4" x14ac:dyDescent="0.3">
      <c r="K876" s="4"/>
      <c r="L876" s="4"/>
      <c r="M876" s="4"/>
      <c r="N876" s="4"/>
      <c r="O876" s="4"/>
      <c r="P876" s="4"/>
      <c r="Q876" s="4"/>
      <c r="R876" s="4"/>
      <c r="S876" s="4"/>
      <c r="T876" s="4"/>
      <c r="U876" s="4"/>
      <c r="V876" s="4"/>
      <c r="W876" s="4"/>
    </row>
    <row r="877" spans="11:23" ht="14.4" x14ac:dyDescent="0.3">
      <c r="K877" s="4"/>
      <c r="L877" s="4"/>
      <c r="M877" s="4"/>
      <c r="N877" s="4"/>
      <c r="O877" s="4"/>
      <c r="P877" s="4"/>
      <c r="Q877" s="4"/>
      <c r="R877" s="4"/>
      <c r="S877" s="4"/>
      <c r="T877" s="4"/>
      <c r="U877" s="4"/>
      <c r="V877" s="4"/>
      <c r="W877" s="4"/>
    </row>
    <row r="878" spans="11:23" ht="14.4" x14ac:dyDescent="0.3">
      <c r="K878" s="4"/>
      <c r="L878" s="4"/>
      <c r="M878" s="4"/>
      <c r="N878" s="4"/>
      <c r="O878" s="4"/>
      <c r="P878" s="4"/>
      <c r="Q878" s="4"/>
      <c r="R878" s="4"/>
      <c r="S878" s="4"/>
      <c r="T878" s="4"/>
      <c r="U878" s="4"/>
      <c r="V878" s="4"/>
      <c r="W878" s="4"/>
    </row>
    <row r="879" spans="11:23" ht="14.4" x14ac:dyDescent="0.3">
      <c r="K879" s="4"/>
      <c r="L879" s="4"/>
      <c r="M879" s="4"/>
      <c r="N879" s="4"/>
      <c r="O879" s="4"/>
      <c r="P879" s="4"/>
      <c r="Q879" s="4"/>
      <c r="R879" s="4"/>
      <c r="S879" s="4"/>
      <c r="T879" s="4"/>
      <c r="U879" s="4"/>
      <c r="V879" s="4"/>
      <c r="W879" s="4"/>
    </row>
    <row r="880" spans="11:23" ht="14.4" x14ac:dyDescent="0.3">
      <c r="K880" s="4"/>
      <c r="L880" s="4"/>
      <c r="M880" s="4"/>
      <c r="N880" s="4"/>
      <c r="O880" s="4"/>
      <c r="P880" s="4"/>
      <c r="Q880" s="4"/>
      <c r="R880" s="4"/>
      <c r="S880" s="4"/>
      <c r="T880" s="4"/>
      <c r="U880" s="4"/>
      <c r="V880" s="4"/>
      <c r="W880" s="4"/>
    </row>
    <row r="881" spans="11:23" ht="14.4" x14ac:dyDescent="0.3">
      <c r="K881" s="4"/>
      <c r="L881" s="4"/>
      <c r="M881" s="4"/>
      <c r="N881" s="4"/>
      <c r="O881" s="4"/>
      <c r="P881" s="4"/>
      <c r="Q881" s="4"/>
      <c r="R881" s="4"/>
      <c r="S881" s="4"/>
      <c r="T881" s="4"/>
      <c r="U881" s="4"/>
      <c r="V881" s="4"/>
      <c r="W881" s="4"/>
    </row>
    <row r="882" spans="11:23" ht="14.4" x14ac:dyDescent="0.3">
      <c r="K882" s="4"/>
      <c r="L882" s="4"/>
      <c r="M882" s="4"/>
      <c r="N882" s="4"/>
      <c r="O882" s="4"/>
      <c r="P882" s="4"/>
      <c r="Q882" s="4"/>
      <c r="R882" s="4"/>
      <c r="S882" s="4"/>
      <c r="T882" s="4"/>
      <c r="U882" s="4"/>
      <c r="V882" s="4"/>
      <c r="W882" s="4"/>
    </row>
    <row r="883" spans="11:23" ht="14.4" x14ac:dyDescent="0.3">
      <c r="K883" s="4"/>
      <c r="L883" s="4"/>
      <c r="M883" s="4"/>
      <c r="N883" s="4"/>
      <c r="O883" s="4"/>
      <c r="P883" s="4"/>
      <c r="Q883" s="4"/>
      <c r="R883" s="4"/>
      <c r="S883" s="4"/>
      <c r="T883" s="4"/>
      <c r="U883" s="4"/>
      <c r="V883" s="4"/>
      <c r="W883" s="4"/>
    </row>
    <row r="884" spans="11:23" ht="14.4" x14ac:dyDescent="0.3">
      <c r="K884" s="4"/>
      <c r="L884" s="4"/>
      <c r="M884" s="4"/>
      <c r="N884" s="4"/>
      <c r="O884" s="4"/>
      <c r="P884" s="4"/>
      <c r="Q884" s="4"/>
      <c r="R884" s="4"/>
      <c r="S884" s="4"/>
      <c r="T884" s="4"/>
      <c r="U884" s="4"/>
      <c r="V884" s="4"/>
      <c r="W884" s="4"/>
    </row>
    <row r="885" spans="11:23" ht="14.4" x14ac:dyDescent="0.3">
      <c r="K885" s="4"/>
      <c r="L885" s="4"/>
      <c r="M885" s="4"/>
      <c r="N885" s="4"/>
      <c r="O885" s="4"/>
      <c r="P885" s="4"/>
      <c r="Q885" s="4"/>
      <c r="R885" s="4"/>
      <c r="S885" s="4"/>
      <c r="T885" s="4"/>
      <c r="U885" s="4"/>
      <c r="V885" s="4"/>
      <c r="W885" s="4"/>
    </row>
    <row r="886" spans="11:23" ht="14.4" x14ac:dyDescent="0.3">
      <c r="K886" s="4"/>
      <c r="L886" s="4"/>
      <c r="M886" s="4"/>
      <c r="N886" s="4"/>
      <c r="O886" s="4"/>
      <c r="P886" s="4"/>
      <c r="Q886" s="4"/>
      <c r="R886" s="4"/>
      <c r="S886" s="4"/>
      <c r="T886" s="4"/>
      <c r="U886" s="4"/>
      <c r="V886" s="4"/>
      <c r="W886" s="4"/>
    </row>
    <row r="887" spans="11:23" ht="14.4" x14ac:dyDescent="0.3">
      <c r="K887" s="4"/>
      <c r="L887" s="4"/>
      <c r="M887" s="4"/>
      <c r="N887" s="4"/>
      <c r="O887" s="4"/>
      <c r="P887" s="4"/>
      <c r="Q887" s="4"/>
      <c r="R887" s="4"/>
      <c r="S887" s="4"/>
      <c r="T887" s="4"/>
      <c r="U887" s="4"/>
      <c r="V887" s="4"/>
      <c r="W887" s="4"/>
    </row>
    <row r="888" spans="11:23" ht="14.4" x14ac:dyDescent="0.3">
      <c r="K888" s="4"/>
      <c r="L888" s="4"/>
      <c r="M888" s="4"/>
      <c r="N888" s="4"/>
      <c r="O888" s="4"/>
      <c r="P888" s="4"/>
      <c r="Q888" s="4"/>
      <c r="R888" s="4"/>
      <c r="S888" s="4"/>
      <c r="T888" s="4"/>
      <c r="U888" s="4"/>
      <c r="V888" s="4"/>
      <c r="W888" s="4"/>
    </row>
    <row r="889" spans="11:23" ht="14.4" x14ac:dyDescent="0.3">
      <c r="K889" s="4"/>
      <c r="L889" s="4"/>
      <c r="M889" s="4"/>
      <c r="N889" s="4"/>
      <c r="O889" s="4"/>
      <c r="P889" s="4"/>
      <c r="Q889" s="4"/>
      <c r="R889" s="4"/>
      <c r="S889" s="4"/>
      <c r="T889" s="4"/>
      <c r="U889" s="4"/>
      <c r="V889" s="4"/>
      <c r="W889" s="4"/>
    </row>
    <row r="890" spans="11:23" ht="14.4" x14ac:dyDescent="0.3">
      <c r="K890" s="4"/>
      <c r="L890" s="4"/>
      <c r="M890" s="4"/>
      <c r="N890" s="4"/>
      <c r="O890" s="4"/>
      <c r="P890" s="4"/>
      <c r="Q890" s="4"/>
      <c r="R890" s="4"/>
      <c r="S890" s="4"/>
      <c r="T890" s="4"/>
      <c r="U890" s="4"/>
      <c r="V890" s="4"/>
      <c r="W890" s="4"/>
    </row>
    <row r="891" spans="11:23" ht="14.4" x14ac:dyDescent="0.3">
      <c r="K891" s="4"/>
      <c r="L891" s="4"/>
      <c r="M891" s="4"/>
      <c r="N891" s="4"/>
      <c r="O891" s="4"/>
      <c r="P891" s="4"/>
      <c r="Q891" s="4"/>
      <c r="R891" s="4"/>
      <c r="S891" s="4"/>
      <c r="T891" s="4"/>
      <c r="U891" s="4"/>
      <c r="V891" s="4"/>
      <c r="W891" s="4"/>
    </row>
    <row r="892" spans="11:23" ht="14.4" x14ac:dyDescent="0.3">
      <c r="K892" s="4"/>
      <c r="L892" s="4"/>
      <c r="M892" s="4"/>
      <c r="N892" s="4"/>
      <c r="O892" s="4"/>
      <c r="P892" s="4"/>
      <c r="Q892" s="4"/>
      <c r="R892" s="4"/>
      <c r="S892" s="4"/>
      <c r="T892" s="4"/>
      <c r="U892" s="4"/>
      <c r="V892" s="4"/>
      <c r="W892" s="4"/>
    </row>
    <row r="893" spans="11:23" ht="14.4" x14ac:dyDescent="0.3">
      <c r="K893" s="4"/>
      <c r="L893" s="4"/>
      <c r="M893" s="4"/>
      <c r="N893" s="4"/>
      <c r="O893" s="4"/>
      <c r="P893" s="4"/>
      <c r="Q893" s="4"/>
      <c r="R893" s="4"/>
      <c r="S893" s="4"/>
      <c r="T893" s="4"/>
      <c r="U893" s="4"/>
      <c r="V893" s="4"/>
      <c r="W893" s="4"/>
    </row>
    <row r="894" spans="11:23" ht="14.4" x14ac:dyDescent="0.3">
      <c r="K894" s="4"/>
      <c r="L894" s="4"/>
      <c r="M894" s="4"/>
      <c r="N894" s="4"/>
      <c r="O894" s="4"/>
      <c r="P894" s="4"/>
      <c r="Q894" s="4"/>
      <c r="R894" s="4"/>
      <c r="S894" s="4"/>
      <c r="T894" s="4"/>
      <c r="U894" s="4"/>
      <c r="V894" s="4"/>
      <c r="W894" s="4"/>
    </row>
    <row r="895" spans="11:23" ht="14.4" x14ac:dyDescent="0.3">
      <c r="K895" s="4"/>
      <c r="L895" s="4"/>
      <c r="M895" s="4"/>
      <c r="N895" s="4"/>
      <c r="O895" s="4"/>
      <c r="P895" s="4"/>
      <c r="Q895" s="4"/>
      <c r="R895" s="4"/>
      <c r="S895" s="4"/>
      <c r="T895" s="4"/>
      <c r="U895" s="4"/>
      <c r="V895" s="4"/>
      <c r="W895" s="4"/>
    </row>
    <row r="896" spans="11:23" ht="14.4" x14ac:dyDescent="0.3">
      <c r="K896" s="4"/>
      <c r="L896" s="4"/>
      <c r="M896" s="4"/>
      <c r="N896" s="4"/>
      <c r="O896" s="4"/>
      <c r="P896" s="4"/>
      <c r="Q896" s="4"/>
      <c r="R896" s="4"/>
      <c r="S896" s="4"/>
      <c r="T896" s="4"/>
      <c r="U896" s="4"/>
      <c r="V896" s="4"/>
      <c r="W896" s="4"/>
    </row>
    <row r="897" spans="11:23" ht="14.4" x14ac:dyDescent="0.3">
      <c r="K897" s="4"/>
      <c r="L897" s="4"/>
      <c r="M897" s="4"/>
      <c r="N897" s="4"/>
      <c r="O897" s="4"/>
      <c r="P897" s="4"/>
      <c r="Q897" s="4"/>
      <c r="R897" s="4"/>
      <c r="S897" s="4"/>
      <c r="T897" s="4"/>
      <c r="U897" s="4"/>
      <c r="V897" s="4"/>
      <c r="W897" s="4"/>
    </row>
    <row r="898" spans="11:23" ht="14.4" x14ac:dyDescent="0.3">
      <c r="K898" s="4"/>
      <c r="L898" s="4"/>
      <c r="M898" s="4"/>
      <c r="N898" s="4"/>
      <c r="O898" s="4"/>
      <c r="P898" s="4"/>
      <c r="Q898" s="4"/>
      <c r="R898" s="4"/>
      <c r="S898" s="4"/>
      <c r="T898" s="4"/>
      <c r="U898" s="4"/>
      <c r="V898" s="4"/>
      <c r="W898" s="4"/>
    </row>
    <row r="899" spans="11:23" ht="14.4" x14ac:dyDescent="0.3">
      <c r="K899" s="4"/>
      <c r="L899" s="4"/>
      <c r="M899" s="4"/>
      <c r="N899" s="4"/>
      <c r="O899" s="4"/>
      <c r="P899" s="4"/>
      <c r="Q899" s="4"/>
      <c r="R899" s="4"/>
      <c r="S899" s="4"/>
      <c r="T899" s="4"/>
      <c r="U899" s="4"/>
      <c r="V899" s="4"/>
      <c r="W899" s="4"/>
    </row>
    <row r="900" spans="11:23" ht="14.4" x14ac:dyDescent="0.3">
      <c r="K900" s="4"/>
      <c r="L900" s="4"/>
      <c r="M900" s="4"/>
      <c r="N900" s="4"/>
      <c r="O900" s="4"/>
      <c r="P900" s="4"/>
      <c r="Q900" s="4"/>
      <c r="R900" s="4"/>
      <c r="S900" s="4"/>
      <c r="T900" s="4"/>
      <c r="U900" s="4"/>
      <c r="V900" s="4"/>
      <c r="W900" s="4"/>
    </row>
    <row r="901" spans="11:23" ht="14.4" x14ac:dyDescent="0.3">
      <c r="K901" s="4"/>
      <c r="L901" s="4"/>
      <c r="M901" s="4"/>
      <c r="N901" s="4"/>
      <c r="O901" s="4"/>
      <c r="P901" s="4"/>
      <c r="Q901" s="4"/>
      <c r="R901" s="4"/>
      <c r="S901" s="4"/>
      <c r="T901" s="4"/>
      <c r="U901" s="4"/>
      <c r="V901" s="4"/>
      <c r="W901" s="4"/>
    </row>
    <row r="902" spans="11:23" ht="14.4" x14ac:dyDescent="0.3">
      <c r="K902" s="4"/>
      <c r="L902" s="4"/>
      <c r="M902" s="4"/>
      <c r="N902" s="4"/>
      <c r="O902" s="4"/>
      <c r="P902" s="4"/>
      <c r="Q902" s="4"/>
      <c r="R902" s="4"/>
      <c r="S902" s="4"/>
      <c r="T902" s="4"/>
      <c r="U902" s="4"/>
      <c r="V902" s="4"/>
      <c r="W902" s="4"/>
    </row>
    <row r="903" spans="11:23" ht="14.4" x14ac:dyDescent="0.3">
      <c r="K903" s="4"/>
      <c r="L903" s="4"/>
      <c r="M903" s="4"/>
      <c r="N903" s="4"/>
      <c r="O903" s="4"/>
      <c r="P903" s="4"/>
      <c r="Q903" s="4"/>
      <c r="R903" s="4"/>
      <c r="S903" s="4"/>
      <c r="T903" s="4"/>
      <c r="U903" s="4"/>
      <c r="V903" s="4"/>
      <c r="W903" s="4"/>
    </row>
    <row r="904" spans="11:23" ht="14.4" x14ac:dyDescent="0.3">
      <c r="K904" s="4"/>
      <c r="L904" s="4"/>
      <c r="M904" s="4"/>
      <c r="N904" s="4"/>
      <c r="O904" s="4"/>
      <c r="P904" s="4"/>
      <c r="Q904" s="4"/>
      <c r="R904" s="4"/>
      <c r="S904" s="4"/>
      <c r="T904" s="4"/>
      <c r="U904" s="4"/>
      <c r="V904" s="4"/>
      <c r="W904" s="4"/>
    </row>
    <row r="905" spans="11:23" ht="14.4" x14ac:dyDescent="0.3">
      <c r="K905" s="4"/>
      <c r="L905" s="4"/>
      <c r="M905" s="4"/>
      <c r="N905" s="4"/>
      <c r="O905" s="4"/>
      <c r="P905" s="4"/>
      <c r="Q905" s="4"/>
      <c r="R905" s="4"/>
      <c r="S905" s="4"/>
      <c r="T905" s="4"/>
      <c r="U905" s="4"/>
      <c r="V905" s="4"/>
      <c r="W905" s="4"/>
    </row>
    <row r="906" spans="11:23" ht="14.4" x14ac:dyDescent="0.3">
      <c r="K906" s="4"/>
      <c r="L906" s="4"/>
      <c r="M906" s="4"/>
      <c r="N906" s="4"/>
      <c r="O906" s="4"/>
      <c r="P906" s="4"/>
      <c r="Q906" s="4"/>
      <c r="R906" s="4"/>
      <c r="S906" s="4"/>
      <c r="T906" s="4"/>
      <c r="U906" s="4"/>
      <c r="V906" s="4"/>
      <c r="W906" s="4"/>
    </row>
    <row r="907" spans="11:23" ht="14.4" x14ac:dyDescent="0.3">
      <c r="K907" s="4"/>
      <c r="L907" s="4"/>
      <c r="M907" s="4"/>
      <c r="N907" s="4"/>
      <c r="O907" s="4"/>
      <c r="P907" s="4"/>
      <c r="Q907" s="4"/>
      <c r="R907" s="4"/>
      <c r="S907" s="4"/>
      <c r="T907" s="4"/>
      <c r="U907" s="4"/>
      <c r="V907" s="4"/>
      <c r="W907" s="4"/>
    </row>
    <row r="908" spans="11:23" ht="14.4" x14ac:dyDescent="0.3">
      <c r="K908" s="4"/>
      <c r="L908" s="4"/>
      <c r="M908" s="4"/>
      <c r="N908" s="4"/>
      <c r="O908" s="4"/>
      <c r="P908" s="4"/>
      <c r="Q908" s="4"/>
      <c r="R908" s="4"/>
      <c r="S908" s="4"/>
      <c r="T908" s="4"/>
      <c r="U908" s="4"/>
      <c r="V908" s="4"/>
      <c r="W908" s="4"/>
    </row>
    <row r="909" spans="11:23" ht="14.4" x14ac:dyDescent="0.3">
      <c r="K909" s="4"/>
      <c r="L909" s="4"/>
      <c r="M909" s="4"/>
      <c r="N909" s="4"/>
      <c r="O909" s="4"/>
      <c r="P909" s="4"/>
      <c r="Q909" s="4"/>
      <c r="R909" s="4"/>
      <c r="S909" s="4"/>
      <c r="T909" s="4"/>
      <c r="U909" s="4"/>
      <c r="V909" s="4"/>
      <c r="W909" s="4"/>
    </row>
    <row r="910" spans="11:23" ht="14.4" x14ac:dyDescent="0.3">
      <c r="K910" s="4"/>
      <c r="L910" s="4"/>
      <c r="M910" s="4"/>
      <c r="N910" s="4"/>
      <c r="O910" s="4"/>
      <c r="P910" s="4"/>
      <c r="Q910" s="4"/>
      <c r="R910" s="4"/>
      <c r="S910" s="4"/>
      <c r="T910" s="4"/>
      <c r="U910" s="4"/>
      <c r="V910" s="4"/>
      <c r="W910" s="4"/>
    </row>
    <row r="911" spans="11:23" ht="14.4" x14ac:dyDescent="0.3">
      <c r="K911" s="4"/>
      <c r="L911" s="4"/>
      <c r="M911" s="4"/>
      <c r="N911" s="4"/>
      <c r="O911" s="4"/>
      <c r="P911" s="4"/>
      <c r="Q911" s="4"/>
      <c r="R911" s="4"/>
      <c r="S911" s="4"/>
      <c r="T911" s="4"/>
      <c r="U911" s="4"/>
      <c r="V911" s="4"/>
      <c r="W911" s="4"/>
    </row>
    <row r="912" spans="11:23" ht="14.4" x14ac:dyDescent="0.3">
      <c r="K912" s="4"/>
      <c r="L912" s="4"/>
      <c r="M912" s="4"/>
      <c r="N912" s="4"/>
      <c r="O912" s="4"/>
      <c r="P912" s="4"/>
      <c r="Q912" s="4"/>
      <c r="R912" s="4"/>
      <c r="S912" s="4"/>
      <c r="T912" s="4"/>
      <c r="U912" s="4"/>
      <c r="V912" s="4"/>
      <c r="W912" s="4"/>
    </row>
    <row r="913" spans="11:23" ht="14.4" x14ac:dyDescent="0.3">
      <c r="K913" s="4"/>
      <c r="L913" s="4"/>
      <c r="M913" s="4"/>
      <c r="N913" s="4"/>
      <c r="O913" s="4"/>
      <c r="P913" s="4"/>
      <c r="Q913" s="4"/>
      <c r="R913" s="4"/>
      <c r="S913" s="4"/>
      <c r="T913" s="4"/>
      <c r="U913" s="4"/>
      <c r="V913" s="4"/>
      <c r="W913" s="4"/>
    </row>
    <row r="914" spans="11:23" ht="14.4" x14ac:dyDescent="0.3">
      <c r="K914" s="4"/>
      <c r="L914" s="4"/>
      <c r="M914" s="4"/>
      <c r="N914" s="4"/>
      <c r="O914" s="4"/>
      <c r="P914" s="4"/>
      <c r="Q914" s="4"/>
      <c r="R914" s="4"/>
      <c r="S914" s="4"/>
      <c r="T914" s="4"/>
      <c r="U914" s="4"/>
      <c r="V914" s="4"/>
      <c r="W914" s="4"/>
    </row>
    <row r="915" spans="11:23" ht="14.4" x14ac:dyDescent="0.3">
      <c r="K915" s="4"/>
      <c r="L915" s="4"/>
      <c r="M915" s="4"/>
      <c r="N915" s="4"/>
      <c r="O915" s="4"/>
      <c r="P915" s="4"/>
      <c r="Q915" s="4"/>
      <c r="R915" s="4"/>
      <c r="S915" s="4"/>
      <c r="T915" s="4"/>
      <c r="U915" s="4"/>
      <c r="V915" s="4"/>
      <c r="W915" s="4"/>
    </row>
    <row r="916" spans="11:23" ht="14.4" x14ac:dyDescent="0.3">
      <c r="K916" s="4"/>
      <c r="L916" s="4"/>
      <c r="M916" s="4"/>
      <c r="N916" s="4"/>
      <c r="O916" s="4"/>
      <c r="P916" s="4"/>
      <c r="Q916" s="4"/>
      <c r="R916" s="4"/>
      <c r="S916" s="4"/>
      <c r="T916" s="4"/>
      <c r="U916" s="4"/>
      <c r="V916" s="4"/>
      <c r="W916" s="4"/>
    </row>
    <row r="917" spans="11:23" ht="14.4" x14ac:dyDescent="0.3">
      <c r="K917" s="4"/>
      <c r="L917" s="4"/>
      <c r="M917" s="4"/>
      <c r="N917" s="4"/>
      <c r="O917" s="4"/>
      <c r="P917" s="4"/>
      <c r="Q917" s="4"/>
      <c r="R917" s="4"/>
      <c r="S917" s="4"/>
      <c r="T917" s="4"/>
      <c r="U917" s="4"/>
      <c r="V917" s="4"/>
      <c r="W917" s="4"/>
    </row>
    <row r="918" spans="11:23" ht="14.4" x14ac:dyDescent="0.3">
      <c r="K918" s="4"/>
      <c r="L918" s="4"/>
      <c r="M918" s="4"/>
      <c r="N918" s="4"/>
      <c r="O918" s="4"/>
      <c r="P918" s="4"/>
      <c r="Q918" s="4"/>
      <c r="R918" s="4"/>
      <c r="S918" s="4"/>
      <c r="T918" s="4"/>
      <c r="U918" s="4"/>
      <c r="V918" s="4"/>
      <c r="W918" s="4"/>
    </row>
    <row r="919" spans="11:23" ht="14.4" x14ac:dyDescent="0.3">
      <c r="K919" s="4"/>
      <c r="L919" s="4"/>
      <c r="M919" s="4"/>
      <c r="N919" s="4"/>
      <c r="O919" s="4"/>
      <c r="P919" s="4"/>
      <c r="Q919" s="4"/>
      <c r="R919" s="4"/>
      <c r="S919" s="4"/>
      <c r="T919" s="4"/>
      <c r="U919" s="4"/>
      <c r="V919" s="4"/>
      <c r="W919" s="4"/>
    </row>
    <row r="920" spans="11:23" ht="14.4" x14ac:dyDescent="0.3">
      <c r="K920" s="4"/>
      <c r="L920" s="4"/>
      <c r="M920" s="4"/>
      <c r="N920" s="4"/>
      <c r="O920" s="4"/>
      <c r="P920" s="4"/>
      <c r="Q920" s="4"/>
      <c r="R920" s="4"/>
      <c r="S920" s="4"/>
      <c r="T920" s="4"/>
      <c r="U920" s="4"/>
      <c r="V920" s="4"/>
      <c r="W920" s="4"/>
    </row>
    <row r="921" spans="11:23" ht="14.4" x14ac:dyDescent="0.3">
      <c r="K921" s="4"/>
      <c r="L921" s="4"/>
      <c r="M921" s="4"/>
      <c r="N921" s="4"/>
      <c r="O921" s="4"/>
      <c r="P921" s="4"/>
      <c r="Q921" s="4"/>
      <c r="R921" s="4"/>
      <c r="S921" s="4"/>
      <c r="T921" s="4"/>
      <c r="U921" s="4"/>
      <c r="V921" s="4"/>
      <c r="W921" s="4"/>
    </row>
    <row r="922" spans="11:23" ht="14.4" x14ac:dyDescent="0.3">
      <c r="K922" s="4"/>
      <c r="L922" s="4"/>
      <c r="M922" s="4"/>
      <c r="N922" s="4"/>
      <c r="O922" s="4"/>
      <c r="P922" s="4"/>
      <c r="Q922" s="4"/>
      <c r="R922" s="4"/>
      <c r="S922" s="4"/>
      <c r="T922" s="4"/>
      <c r="U922" s="4"/>
      <c r="V922" s="4"/>
      <c r="W922" s="4"/>
    </row>
    <row r="923" spans="11:23" ht="14.4" x14ac:dyDescent="0.3">
      <c r="K923" s="4"/>
      <c r="L923" s="4"/>
      <c r="M923" s="4"/>
      <c r="N923" s="4"/>
      <c r="O923" s="4"/>
      <c r="P923" s="4"/>
      <c r="Q923" s="4"/>
      <c r="R923" s="4"/>
      <c r="S923" s="4"/>
      <c r="T923" s="4"/>
      <c r="U923" s="4"/>
      <c r="V923" s="4"/>
      <c r="W923" s="4"/>
    </row>
    <row r="924" spans="11:23" ht="14.4" x14ac:dyDescent="0.3">
      <c r="K924" s="4"/>
      <c r="L924" s="4"/>
      <c r="M924" s="4"/>
      <c r="N924" s="4"/>
      <c r="O924" s="4"/>
      <c r="P924" s="4"/>
      <c r="Q924" s="4"/>
      <c r="R924" s="4"/>
      <c r="S924" s="4"/>
      <c r="T924" s="4"/>
      <c r="U924" s="4"/>
      <c r="V924" s="4"/>
      <c r="W924" s="4"/>
    </row>
    <row r="925" spans="11:23" ht="14.4" x14ac:dyDescent="0.3">
      <c r="K925" s="4"/>
      <c r="L925" s="4"/>
      <c r="M925" s="4"/>
      <c r="N925" s="4"/>
      <c r="O925" s="4"/>
      <c r="P925" s="4"/>
      <c r="Q925" s="4"/>
      <c r="R925" s="4"/>
      <c r="S925" s="4"/>
      <c r="T925" s="4"/>
      <c r="U925" s="4"/>
      <c r="V925" s="4"/>
      <c r="W925" s="4"/>
    </row>
    <row r="926" spans="11:23" ht="14.4" x14ac:dyDescent="0.3">
      <c r="K926" s="4"/>
      <c r="L926" s="4"/>
      <c r="M926" s="4"/>
      <c r="N926" s="4"/>
      <c r="O926" s="4"/>
      <c r="P926" s="4"/>
      <c r="Q926" s="4"/>
      <c r="R926" s="4"/>
      <c r="S926" s="4"/>
      <c r="T926" s="4"/>
      <c r="U926" s="4"/>
      <c r="V926" s="4"/>
      <c r="W926" s="4"/>
    </row>
    <row r="927" spans="11:23" ht="14.4" x14ac:dyDescent="0.3">
      <c r="K927" s="4"/>
      <c r="L927" s="4"/>
      <c r="M927" s="4"/>
      <c r="N927" s="4"/>
      <c r="O927" s="4"/>
      <c r="P927" s="4"/>
      <c r="Q927" s="4"/>
      <c r="R927" s="4"/>
      <c r="S927" s="4"/>
      <c r="T927" s="4"/>
      <c r="U927" s="4"/>
      <c r="V927" s="4"/>
      <c r="W927" s="4"/>
    </row>
    <row r="928" spans="11:23" ht="14.4" x14ac:dyDescent="0.3">
      <c r="K928" s="4"/>
      <c r="L928" s="4"/>
      <c r="M928" s="4"/>
      <c r="N928" s="4"/>
      <c r="O928" s="4"/>
      <c r="P928" s="4"/>
      <c r="Q928" s="4"/>
      <c r="R928" s="4"/>
      <c r="S928" s="4"/>
      <c r="T928" s="4"/>
      <c r="U928" s="4"/>
      <c r="V928" s="4"/>
      <c r="W928" s="4"/>
    </row>
    <row r="929" spans="11:23" ht="14.4" x14ac:dyDescent="0.3">
      <c r="K929" s="4"/>
      <c r="L929" s="4"/>
      <c r="M929" s="4"/>
      <c r="N929" s="4"/>
      <c r="O929" s="4"/>
      <c r="P929" s="4"/>
      <c r="Q929" s="4"/>
      <c r="R929" s="4"/>
      <c r="S929" s="4"/>
      <c r="T929" s="4"/>
      <c r="U929" s="4"/>
      <c r="V929" s="4"/>
      <c r="W929" s="4"/>
    </row>
    <row r="930" spans="11:23" ht="14.4" x14ac:dyDescent="0.3">
      <c r="K930" s="4"/>
      <c r="L930" s="4"/>
      <c r="M930" s="4"/>
      <c r="N930" s="4"/>
      <c r="O930" s="4"/>
      <c r="P930" s="4"/>
      <c r="Q930" s="4"/>
      <c r="R930" s="4"/>
      <c r="S930" s="4"/>
      <c r="T930" s="4"/>
      <c r="U930" s="4"/>
      <c r="V930" s="4"/>
      <c r="W930" s="4"/>
    </row>
    <row r="931" spans="11:23" ht="14.4" x14ac:dyDescent="0.3">
      <c r="K931" s="4"/>
      <c r="L931" s="4"/>
      <c r="M931" s="4"/>
      <c r="N931" s="4"/>
      <c r="O931" s="4"/>
      <c r="P931" s="4"/>
      <c r="Q931" s="4"/>
      <c r="R931" s="4"/>
      <c r="S931" s="4"/>
      <c r="T931" s="4"/>
      <c r="U931" s="4"/>
      <c r="V931" s="4"/>
      <c r="W931" s="4"/>
    </row>
    <row r="932" spans="11:23" ht="14.4" x14ac:dyDescent="0.3">
      <c r="K932" s="4"/>
      <c r="L932" s="4"/>
      <c r="M932" s="4"/>
      <c r="N932" s="4"/>
      <c r="O932" s="4"/>
      <c r="P932" s="4"/>
      <c r="Q932" s="4"/>
      <c r="R932" s="4"/>
      <c r="S932" s="4"/>
      <c r="T932" s="4"/>
      <c r="U932" s="4"/>
      <c r="V932" s="4"/>
      <c r="W932" s="4"/>
    </row>
    <row r="933" spans="11:23" ht="14.4" x14ac:dyDescent="0.3">
      <c r="K933" s="4"/>
      <c r="L933" s="4"/>
      <c r="M933" s="4"/>
      <c r="N933" s="4"/>
      <c r="O933" s="4"/>
      <c r="P933" s="4"/>
      <c r="Q933" s="4"/>
      <c r="R933" s="4"/>
      <c r="S933" s="4"/>
      <c r="T933" s="4"/>
      <c r="U933" s="4"/>
      <c r="V933" s="4"/>
      <c r="W933" s="4"/>
    </row>
    <row r="934" spans="11:23" ht="14.4" x14ac:dyDescent="0.3">
      <c r="K934" s="4"/>
      <c r="L934" s="4"/>
      <c r="M934" s="4"/>
      <c r="N934" s="4"/>
      <c r="O934" s="4"/>
      <c r="P934" s="4"/>
      <c r="Q934" s="4"/>
      <c r="R934" s="4"/>
      <c r="S934" s="4"/>
      <c r="T934" s="4"/>
      <c r="U934" s="4"/>
      <c r="V934" s="4"/>
      <c r="W934" s="4"/>
    </row>
    <row r="935" spans="11:23" ht="14.4" x14ac:dyDescent="0.3">
      <c r="K935" s="4"/>
      <c r="L935" s="4"/>
      <c r="M935" s="4"/>
      <c r="N935" s="4"/>
      <c r="O935" s="4"/>
      <c r="P935" s="4"/>
      <c r="Q935" s="4"/>
      <c r="R935" s="4"/>
      <c r="S935" s="4"/>
      <c r="T935" s="4"/>
      <c r="U935" s="4"/>
      <c r="V935" s="4"/>
      <c r="W935" s="4"/>
    </row>
    <row r="936" spans="11:23" ht="14.4" x14ac:dyDescent="0.3">
      <c r="K936" s="4"/>
      <c r="L936" s="4"/>
      <c r="M936" s="4"/>
      <c r="N936" s="4"/>
      <c r="O936" s="4"/>
      <c r="P936" s="4"/>
      <c r="Q936" s="4"/>
      <c r="R936" s="4"/>
      <c r="S936" s="4"/>
      <c r="T936" s="4"/>
      <c r="U936" s="4"/>
      <c r="V936" s="4"/>
      <c r="W936" s="4"/>
    </row>
    <row r="937" spans="11:23" ht="14.4" x14ac:dyDescent="0.3">
      <c r="K937" s="4"/>
      <c r="L937" s="4"/>
      <c r="M937" s="4"/>
      <c r="N937" s="4"/>
      <c r="O937" s="4"/>
      <c r="P937" s="4"/>
      <c r="Q937" s="4"/>
      <c r="R937" s="4"/>
      <c r="S937" s="4"/>
      <c r="T937" s="4"/>
      <c r="U937" s="4"/>
      <c r="V937" s="4"/>
      <c r="W937" s="4"/>
    </row>
    <row r="938" spans="11:23" ht="14.4" x14ac:dyDescent="0.3">
      <c r="K938" s="4"/>
      <c r="L938" s="4"/>
      <c r="M938" s="4"/>
      <c r="N938" s="4"/>
      <c r="O938" s="4"/>
      <c r="P938" s="4"/>
      <c r="Q938" s="4"/>
      <c r="R938" s="4"/>
      <c r="S938" s="4"/>
      <c r="T938" s="4"/>
      <c r="U938" s="4"/>
      <c r="V938" s="4"/>
      <c r="W938" s="4"/>
    </row>
    <row r="939" spans="11:23" ht="14.4" x14ac:dyDescent="0.3">
      <c r="K939" s="4"/>
      <c r="L939" s="4"/>
      <c r="M939" s="4"/>
      <c r="N939" s="4"/>
      <c r="O939" s="4"/>
      <c r="P939" s="4"/>
      <c r="Q939" s="4"/>
      <c r="R939" s="4"/>
      <c r="S939" s="4"/>
      <c r="T939" s="4"/>
      <c r="U939" s="4"/>
      <c r="V939" s="4"/>
      <c r="W939" s="4"/>
    </row>
    <row r="940" spans="11:23" ht="14.4" x14ac:dyDescent="0.3">
      <c r="K940" s="4"/>
      <c r="L940" s="4"/>
      <c r="M940" s="4"/>
      <c r="N940" s="4"/>
      <c r="O940" s="4"/>
      <c r="P940" s="4"/>
      <c r="Q940" s="4"/>
      <c r="R940" s="4"/>
      <c r="S940" s="4"/>
      <c r="T940" s="4"/>
      <c r="U940" s="4"/>
      <c r="V940" s="4"/>
      <c r="W940" s="4"/>
    </row>
    <row r="941" spans="11:23" ht="14.4" x14ac:dyDescent="0.3">
      <c r="K941" s="4"/>
      <c r="L941" s="4"/>
      <c r="M941" s="4"/>
      <c r="N941" s="4"/>
      <c r="O941" s="4"/>
      <c r="P941" s="4"/>
      <c r="Q941" s="4"/>
      <c r="R941" s="4"/>
      <c r="S941" s="4"/>
      <c r="T941" s="4"/>
      <c r="U941" s="4"/>
      <c r="V941" s="4"/>
      <c r="W941" s="4"/>
    </row>
    <row r="942" spans="11:23" ht="14.4" x14ac:dyDescent="0.3">
      <c r="K942" s="4"/>
      <c r="L942" s="4"/>
      <c r="M942" s="4"/>
      <c r="N942" s="4"/>
      <c r="O942" s="4"/>
      <c r="P942" s="4"/>
      <c r="Q942" s="4"/>
      <c r="R942" s="4"/>
      <c r="S942" s="4"/>
      <c r="T942" s="4"/>
      <c r="U942" s="4"/>
      <c r="V942" s="4"/>
      <c r="W942" s="4"/>
    </row>
    <row r="943" spans="11:23" ht="14.4" x14ac:dyDescent="0.3">
      <c r="K943" s="4"/>
      <c r="L943" s="4"/>
      <c r="M943" s="4"/>
      <c r="N943" s="4"/>
      <c r="O943" s="4"/>
      <c r="P943" s="4"/>
      <c r="Q943" s="4"/>
      <c r="R943" s="4"/>
      <c r="S943" s="4"/>
      <c r="T943" s="4"/>
      <c r="U943" s="4"/>
      <c r="V943" s="4"/>
      <c r="W943" s="4"/>
    </row>
    <row r="944" spans="11:23" ht="14.4" x14ac:dyDescent="0.3">
      <c r="K944" s="4"/>
      <c r="L944" s="4"/>
      <c r="M944" s="4"/>
      <c r="N944" s="4"/>
      <c r="O944" s="4"/>
      <c r="P944" s="4"/>
      <c r="Q944" s="4"/>
      <c r="R944" s="4"/>
      <c r="S944" s="4"/>
      <c r="T944" s="4"/>
      <c r="U944" s="4"/>
      <c r="V944" s="4"/>
      <c r="W944" s="4"/>
    </row>
    <row r="945" spans="11:23" ht="14.4" x14ac:dyDescent="0.3">
      <c r="K945" s="4"/>
      <c r="L945" s="4"/>
      <c r="M945" s="4"/>
      <c r="N945" s="4"/>
      <c r="O945" s="4"/>
      <c r="P945" s="4"/>
      <c r="Q945" s="4"/>
      <c r="R945" s="4"/>
      <c r="S945" s="4"/>
      <c r="T945" s="4"/>
      <c r="U945" s="4"/>
      <c r="V945" s="4"/>
      <c r="W945" s="4"/>
    </row>
    <row r="946" spans="11:23" ht="14.4" x14ac:dyDescent="0.3">
      <c r="K946" s="4"/>
      <c r="L946" s="4"/>
      <c r="M946" s="4"/>
      <c r="N946" s="4"/>
      <c r="O946" s="4"/>
      <c r="P946" s="4"/>
      <c r="Q946" s="4"/>
      <c r="R946" s="4"/>
      <c r="S946" s="4"/>
      <c r="T946" s="4"/>
      <c r="U946" s="4"/>
      <c r="V946" s="4"/>
      <c r="W946" s="4"/>
    </row>
    <row r="947" spans="11:23" ht="14.4" x14ac:dyDescent="0.3">
      <c r="K947" s="4"/>
      <c r="L947" s="4"/>
      <c r="M947" s="4"/>
      <c r="N947" s="4"/>
      <c r="O947" s="4"/>
      <c r="P947" s="4"/>
      <c r="Q947" s="4"/>
      <c r="R947" s="4"/>
      <c r="S947" s="4"/>
      <c r="T947" s="4"/>
      <c r="U947" s="4"/>
      <c r="V947" s="4"/>
      <c r="W947" s="4"/>
    </row>
    <row r="948" spans="11:23" ht="14.4" x14ac:dyDescent="0.3">
      <c r="K948" s="4"/>
      <c r="L948" s="4"/>
      <c r="M948" s="4"/>
      <c r="N948" s="4"/>
      <c r="O948" s="4"/>
      <c r="P948" s="4"/>
      <c r="Q948" s="4"/>
      <c r="R948" s="4"/>
      <c r="S948" s="4"/>
      <c r="T948" s="4"/>
      <c r="U948" s="4"/>
      <c r="V948" s="4"/>
      <c r="W948" s="4"/>
    </row>
    <row r="949" spans="11:23" ht="14.4" x14ac:dyDescent="0.3">
      <c r="K949" s="4"/>
      <c r="L949" s="4"/>
      <c r="M949" s="4"/>
      <c r="N949" s="4"/>
      <c r="O949" s="4"/>
      <c r="P949" s="4"/>
      <c r="Q949" s="4"/>
      <c r="R949" s="4"/>
      <c r="S949" s="4"/>
      <c r="T949" s="4"/>
      <c r="U949" s="4"/>
      <c r="V949" s="4"/>
      <c r="W949" s="4"/>
    </row>
    <row r="950" spans="11:23" ht="14.4" x14ac:dyDescent="0.3">
      <c r="K950" s="4"/>
      <c r="L950" s="4"/>
      <c r="M950" s="4"/>
      <c r="N950" s="4"/>
      <c r="O950" s="4"/>
      <c r="P950" s="4"/>
      <c r="Q950" s="4"/>
      <c r="R950" s="4"/>
      <c r="S950" s="4"/>
      <c r="T950" s="4"/>
      <c r="U950" s="4"/>
      <c r="V950" s="4"/>
      <c r="W950" s="4"/>
    </row>
    <row r="951" spans="11:23" ht="14.4" x14ac:dyDescent="0.3">
      <c r="K951" s="4"/>
      <c r="L951" s="4"/>
      <c r="M951" s="4"/>
      <c r="N951" s="4"/>
      <c r="O951" s="4"/>
      <c r="P951" s="4"/>
      <c r="Q951" s="4"/>
      <c r="R951" s="4"/>
      <c r="S951" s="4"/>
      <c r="T951" s="4"/>
      <c r="U951" s="4"/>
      <c r="V951" s="4"/>
      <c r="W951" s="4"/>
    </row>
    <row r="952" spans="11:23" ht="14.4" x14ac:dyDescent="0.3">
      <c r="K952" s="4"/>
      <c r="L952" s="4"/>
      <c r="M952" s="4"/>
      <c r="N952" s="4"/>
      <c r="O952" s="4"/>
      <c r="P952" s="4"/>
      <c r="Q952" s="4"/>
      <c r="R952" s="4"/>
      <c r="S952" s="4"/>
      <c r="T952" s="4"/>
      <c r="U952" s="4"/>
      <c r="V952" s="4"/>
      <c r="W952" s="4"/>
    </row>
    <row r="953" spans="11:23" ht="14.4" x14ac:dyDescent="0.3">
      <c r="K953" s="4"/>
      <c r="L953" s="4"/>
      <c r="M953" s="4"/>
      <c r="N953" s="4"/>
      <c r="O953" s="4"/>
      <c r="P953" s="4"/>
      <c r="Q953" s="4"/>
      <c r="R953" s="4"/>
      <c r="S953" s="4"/>
      <c r="T953" s="4"/>
      <c r="U953" s="4"/>
      <c r="V953" s="4"/>
      <c r="W953" s="4"/>
    </row>
    <row r="954" spans="11:23" ht="14.4" x14ac:dyDescent="0.3">
      <c r="K954" s="4"/>
      <c r="L954" s="4"/>
      <c r="M954" s="4"/>
      <c r="N954" s="4"/>
      <c r="O954" s="4"/>
      <c r="P954" s="4"/>
      <c r="Q954" s="4"/>
      <c r="R954" s="4"/>
      <c r="S954" s="4"/>
      <c r="T954" s="4"/>
      <c r="U954" s="4"/>
      <c r="V954" s="4"/>
      <c r="W954" s="4"/>
    </row>
    <row r="955" spans="11:23" ht="14.4" x14ac:dyDescent="0.3">
      <c r="K955" s="4"/>
      <c r="L955" s="4"/>
      <c r="M955" s="4"/>
      <c r="N955" s="4"/>
      <c r="O955" s="4"/>
      <c r="P955" s="4"/>
      <c r="Q955" s="4"/>
      <c r="R955" s="4"/>
      <c r="S955" s="4"/>
      <c r="T955" s="4"/>
      <c r="U955" s="4"/>
      <c r="V955" s="4"/>
      <c r="W955" s="4"/>
    </row>
    <row r="956" spans="11:23" ht="14.4" x14ac:dyDescent="0.3">
      <c r="K956" s="4"/>
      <c r="L956" s="4"/>
      <c r="M956" s="4"/>
      <c r="N956" s="4"/>
      <c r="O956" s="4"/>
      <c r="P956" s="4"/>
      <c r="Q956" s="4"/>
      <c r="R956" s="4"/>
      <c r="S956" s="4"/>
      <c r="T956" s="4"/>
      <c r="U956" s="4"/>
      <c r="V956" s="4"/>
      <c r="W956" s="4"/>
    </row>
    <row r="957" spans="11:23" ht="14.4" x14ac:dyDescent="0.3">
      <c r="K957" s="4"/>
      <c r="L957" s="4"/>
      <c r="M957" s="4"/>
      <c r="N957" s="4"/>
      <c r="O957" s="4"/>
      <c r="P957" s="4"/>
      <c r="Q957" s="4"/>
      <c r="R957" s="4"/>
      <c r="S957" s="4"/>
      <c r="T957" s="4"/>
      <c r="U957" s="4"/>
      <c r="V957" s="4"/>
      <c r="W957" s="4"/>
    </row>
    <row r="958" spans="11:23" ht="14.4" x14ac:dyDescent="0.3">
      <c r="K958" s="4"/>
      <c r="L958" s="4"/>
      <c r="M958" s="4"/>
      <c r="N958" s="4"/>
      <c r="O958" s="4"/>
      <c r="P958" s="4"/>
      <c r="Q958" s="4"/>
      <c r="R958" s="4"/>
      <c r="S958" s="4"/>
      <c r="T958" s="4"/>
      <c r="U958" s="4"/>
      <c r="V958" s="4"/>
      <c r="W958" s="4"/>
    </row>
    <row r="959" spans="11:23" ht="14.4" x14ac:dyDescent="0.3">
      <c r="K959" s="4"/>
      <c r="L959" s="4"/>
      <c r="M959" s="4"/>
      <c r="N959" s="4"/>
      <c r="O959" s="4"/>
      <c r="P959" s="4"/>
      <c r="Q959" s="4"/>
      <c r="R959" s="4"/>
      <c r="S959" s="4"/>
      <c r="T959" s="4"/>
      <c r="U959" s="4"/>
      <c r="V959" s="4"/>
      <c r="W959" s="4"/>
    </row>
    <row r="960" spans="11:23" ht="14.4" x14ac:dyDescent="0.3">
      <c r="K960" s="4"/>
      <c r="L960" s="4"/>
      <c r="M960" s="4"/>
      <c r="N960" s="4"/>
      <c r="O960" s="4"/>
      <c r="P960" s="4"/>
      <c r="Q960" s="4"/>
      <c r="R960" s="4"/>
      <c r="S960" s="4"/>
      <c r="T960" s="4"/>
      <c r="U960" s="4"/>
      <c r="V960" s="4"/>
      <c r="W960" s="4"/>
    </row>
    <row r="961" spans="11:23" ht="14.4" x14ac:dyDescent="0.3">
      <c r="K961" s="4"/>
      <c r="L961" s="4"/>
      <c r="M961" s="4"/>
      <c r="N961" s="4"/>
      <c r="O961" s="4"/>
      <c r="P961" s="4"/>
      <c r="Q961" s="4"/>
      <c r="R961" s="4"/>
      <c r="S961" s="4"/>
      <c r="T961" s="4"/>
      <c r="U961" s="4"/>
      <c r="V961" s="4"/>
      <c r="W961" s="4"/>
    </row>
    <row r="962" spans="11:23" ht="14.4" x14ac:dyDescent="0.3">
      <c r="K962" s="4"/>
      <c r="L962" s="4"/>
      <c r="M962" s="4"/>
      <c r="N962" s="4"/>
      <c r="O962" s="4"/>
      <c r="P962" s="4"/>
      <c r="Q962" s="4"/>
      <c r="R962" s="4"/>
      <c r="S962" s="4"/>
      <c r="T962" s="4"/>
      <c r="U962" s="4"/>
      <c r="V962" s="4"/>
      <c r="W962" s="4"/>
    </row>
    <row r="963" spans="11:23" ht="14.4" x14ac:dyDescent="0.3">
      <c r="K963" s="4"/>
      <c r="L963" s="4"/>
      <c r="M963" s="4"/>
      <c r="N963" s="4"/>
      <c r="O963" s="4"/>
      <c r="P963" s="4"/>
      <c r="Q963" s="4"/>
      <c r="R963" s="4"/>
      <c r="S963" s="4"/>
      <c r="T963" s="4"/>
      <c r="U963" s="4"/>
      <c r="V963" s="4"/>
      <c r="W963" s="4"/>
    </row>
    <row r="964" spans="11:23" ht="14.4" x14ac:dyDescent="0.3">
      <c r="K964" s="4"/>
      <c r="L964" s="4"/>
      <c r="M964" s="4"/>
      <c r="N964" s="4"/>
      <c r="O964" s="4"/>
      <c r="P964" s="4"/>
      <c r="Q964" s="4"/>
      <c r="R964" s="4"/>
      <c r="S964" s="4"/>
      <c r="T964" s="4"/>
      <c r="U964" s="4"/>
      <c r="V964" s="4"/>
      <c r="W964" s="4"/>
    </row>
    <row r="965" spans="11:23" ht="14.4" x14ac:dyDescent="0.3">
      <c r="K965" s="4"/>
      <c r="L965" s="4"/>
      <c r="M965" s="4"/>
      <c r="N965" s="4"/>
      <c r="O965" s="4"/>
      <c r="P965" s="4"/>
      <c r="Q965" s="4"/>
      <c r="R965" s="4"/>
      <c r="S965" s="4"/>
      <c r="T965" s="4"/>
      <c r="U965" s="4"/>
      <c r="V965" s="4"/>
      <c r="W965" s="4"/>
    </row>
    <row r="966" spans="11:23" ht="14.4" x14ac:dyDescent="0.3">
      <c r="K966" s="4"/>
      <c r="L966" s="4"/>
      <c r="M966" s="4"/>
      <c r="N966" s="4"/>
      <c r="O966" s="4"/>
      <c r="P966" s="4"/>
      <c r="Q966" s="4"/>
      <c r="R966" s="4"/>
      <c r="S966" s="4"/>
      <c r="T966" s="4"/>
      <c r="U966" s="4"/>
      <c r="V966" s="4"/>
      <c r="W966" s="4"/>
    </row>
    <row r="967" spans="11:23" ht="14.4" x14ac:dyDescent="0.3">
      <c r="K967" s="4"/>
      <c r="L967" s="4"/>
      <c r="M967" s="4"/>
      <c r="N967" s="4"/>
      <c r="O967" s="4"/>
      <c r="P967" s="4"/>
      <c r="Q967" s="4"/>
      <c r="R967" s="4"/>
      <c r="S967" s="4"/>
      <c r="T967" s="4"/>
      <c r="U967" s="4"/>
      <c r="V967" s="4"/>
      <c r="W967" s="4"/>
    </row>
    <row r="968" spans="11:23" ht="14.4" x14ac:dyDescent="0.3">
      <c r="K968" s="4"/>
      <c r="L968" s="4"/>
      <c r="M968" s="4"/>
      <c r="N968" s="4"/>
      <c r="O968" s="4"/>
      <c r="P968" s="4"/>
      <c r="Q968" s="4"/>
      <c r="R968" s="4"/>
      <c r="S968" s="4"/>
      <c r="T968" s="4"/>
      <c r="U968" s="4"/>
      <c r="V968" s="4"/>
      <c r="W968" s="4"/>
    </row>
    <row r="969" spans="11:23" ht="14.4" x14ac:dyDescent="0.3">
      <c r="K969" s="4"/>
      <c r="L969" s="4"/>
      <c r="M969" s="4"/>
      <c r="N969" s="4"/>
      <c r="O969" s="4"/>
      <c r="P969" s="4"/>
      <c r="Q969" s="4"/>
      <c r="R969" s="4"/>
      <c r="S969" s="4"/>
      <c r="T969" s="4"/>
      <c r="U969" s="4"/>
      <c r="V969" s="4"/>
      <c r="W969" s="4"/>
    </row>
    <row r="970" spans="11:23" ht="14.4" x14ac:dyDescent="0.3">
      <c r="K970" s="4"/>
      <c r="L970" s="4"/>
      <c r="M970" s="4"/>
      <c r="N970" s="4"/>
      <c r="O970" s="4"/>
      <c r="P970" s="4"/>
      <c r="Q970" s="4"/>
      <c r="R970" s="4"/>
      <c r="S970" s="4"/>
      <c r="T970" s="4"/>
      <c r="U970" s="4"/>
      <c r="V970" s="4"/>
      <c r="W970" s="4"/>
    </row>
    <row r="971" spans="11:23" ht="14.4" x14ac:dyDescent="0.3">
      <c r="K971" s="4"/>
      <c r="L971" s="4"/>
      <c r="M971" s="4"/>
      <c r="N971" s="4"/>
      <c r="O971" s="4"/>
      <c r="P971" s="4"/>
      <c r="Q971" s="4"/>
      <c r="R971" s="4"/>
      <c r="S971" s="4"/>
      <c r="T971" s="4"/>
      <c r="U971" s="4"/>
      <c r="V971" s="4"/>
      <c r="W971" s="4"/>
    </row>
    <row r="972" spans="11:23" ht="14.4" x14ac:dyDescent="0.3">
      <c r="K972" s="4"/>
      <c r="L972" s="4"/>
      <c r="M972" s="4"/>
      <c r="N972" s="4"/>
      <c r="O972" s="4"/>
      <c r="P972" s="4"/>
      <c r="Q972" s="4"/>
      <c r="R972" s="4"/>
      <c r="S972" s="4"/>
      <c r="T972" s="4"/>
      <c r="U972" s="4"/>
      <c r="V972" s="4"/>
      <c r="W972" s="4"/>
    </row>
    <row r="973" spans="11:23" ht="14.4" x14ac:dyDescent="0.3">
      <c r="K973" s="4"/>
      <c r="L973" s="4"/>
      <c r="M973" s="4"/>
      <c r="N973" s="4"/>
      <c r="O973" s="4"/>
      <c r="P973" s="4"/>
      <c r="Q973" s="4"/>
      <c r="R973" s="4"/>
      <c r="S973" s="4"/>
      <c r="T973" s="4"/>
      <c r="U973" s="4"/>
      <c r="V973" s="4"/>
      <c r="W973" s="4"/>
    </row>
    <row r="974" spans="11:23" ht="14.4" x14ac:dyDescent="0.3">
      <c r="K974" s="4"/>
      <c r="L974" s="4"/>
      <c r="M974" s="4"/>
      <c r="N974" s="4"/>
      <c r="O974" s="4"/>
      <c r="P974" s="4"/>
      <c r="Q974" s="4"/>
      <c r="R974" s="4"/>
      <c r="S974" s="4"/>
      <c r="T974" s="4"/>
      <c r="U974" s="4"/>
      <c r="V974" s="4"/>
      <c r="W974" s="4"/>
    </row>
    <row r="975" spans="11:23" ht="14.4" x14ac:dyDescent="0.3">
      <c r="K975" s="4"/>
      <c r="L975" s="4"/>
      <c r="M975" s="4"/>
      <c r="N975" s="4"/>
      <c r="O975" s="4"/>
      <c r="P975" s="4"/>
      <c r="Q975" s="4"/>
      <c r="R975" s="4"/>
      <c r="S975" s="4"/>
      <c r="T975" s="4"/>
      <c r="U975" s="4"/>
      <c r="V975" s="4"/>
      <c r="W975" s="4"/>
    </row>
    <row r="976" spans="11:23" ht="14.4" x14ac:dyDescent="0.3">
      <c r="K976" s="4"/>
      <c r="L976" s="4"/>
      <c r="M976" s="4"/>
      <c r="N976" s="4"/>
      <c r="O976" s="4"/>
      <c r="P976" s="4"/>
      <c r="Q976" s="4"/>
      <c r="R976" s="4"/>
      <c r="S976" s="4"/>
      <c r="T976" s="4"/>
      <c r="U976" s="4"/>
      <c r="V976" s="4"/>
      <c r="W976" s="4"/>
    </row>
    <row r="977" spans="11:23" ht="14.4" x14ac:dyDescent="0.3">
      <c r="K977" s="4"/>
      <c r="L977" s="4"/>
      <c r="M977" s="4"/>
      <c r="N977" s="4"/>
      <c r="O977" s="4"/>
      <c r="P977" s="4"/>
      <c r="Q977" s="4"/>
      <c r="R977" s="4"/>
      <c r="S977" s="4"/>
      <c r="T977" s="4"/>
      <c r="U977" s="4"/>
      <c r="V977" s="4"/>
      <c r="W977" s="4"/>
    </row>
    <row r="978" spans="11:23" ht="14.4" x14ac:dyDescent="0.3">
      <c r="K978" s="4"/>
      <c r="L978" s="4"/>
      <c r="M978" s="4"/>
      <c r="N978" s="4"/>
      <c r="O978" s="4"/>
      <c r="P978" s="4"/>
      <c r="Q978" s="4"/>
      <c r="R978" s="4"/>
      <c r="S978" s="4"/>
      <c r="T978" s="4"/>
      <c r="U978" s="4"/>
      <c r="V978" s="4"/>
      <c r="W978" s="4"/>
    </row>
    <row r="979" spans="11:23" ht="14.4" x14ac:dyDescent="0.3">
      <c r="K979" s="4"/>
      <c r="L979" s="4"/>
      <c r="M979" s="4"/>
      <c r="N979" s="4"/>
      <c r="O979" s="4"/>
      <c r="P979" s="4"/>
      <c r="Q979" s="4"/>
      <c r="R979" s="4"/>
      <c r="S979" s="4"/>
      <c r="T979" s="4"/>
      <c r="U979" s="4"/>
      <c r="V979" s="4"/>
      <c r="W979" s="4"/>
    </row>
    <row r="980" spans="11:23" ht="14.4" x14ac:dyDescent="0.3">
      <c r="K980" s="4"/>
      <c r="L980" s="4"/>
      <c r="M980" s="4"/>
      <c r="N980" s="4"/>
      <c r="O980" s="4"/>
      <c r="P980" s="4"/>
      <c r="Q980" s="4"/>
      <c r="R980" s="4"/>
      <c r="S980" s="4"/>
      <c r="T980" s="4"/>
      <c r="U980" s="4"/>
      <c r="V980" s="4"/>
      <c r="W980" s="4"/>
    </row>
    <row r="981" spans="11:23" ht="14.4" x14ac:dyDescent="0.3">
      <c r="K981" s="4"/>
      <c r="L981" s="4"/>
      <c r="M981" s="4"/>
      <c r="N981" s="4"/>
      <c r="O981" s="4"/>
      <c r="P981" s="4"/>
      <c r="Q981" s="4"/>
      <c r="R981" s="4"/>
      <c r="S981" s="4"/>
      <c r="T981" s="4"/>
      <c r="U981" s="4"/>
      <c r="V981" s="4"/>
      <c r="W981" s="4"/>
    </row>
    <row r="982" spans="11:23" ht="14.4" x14ac:dyDescent="0.3">
      <c r="K982" s="4"/>
      <c r="L982" s="4"/>
      <c r="M982" s="4"/>
      <c r="N982" s="4"/>
      <c r="O982" s="4"/>
      <c r="P982" s="4"/>
      <c r="Q982" s="4"/>
      <c r="R982" s="4"/>
      <c r="S982" s="4"/>
      <c r="T982" s="4"/>
      <c r="U982" s="4"/>
      <c r="V982" s="4"/>
      <c r="W982" s="4"/>
    </row>
    <row r="983" spans="11:23" ht="14.4" x14ac:dyDescent="0.3">
      <c r="K983" s="4"/>
      <c r="L983" s="4"/>
      <c r="M983" s="4"/>
      <c r="N983" s="4"/>
      <c r="O983" s="4"/>
      <c r="P983" s="4"/>
      <c r="Q983" s="4"/>
      <c r="R983" s="4"/>
      <c r="S983" s="4"/>
      <c r="T983" s="4"/>
      <c r="U983" s="4"/>
      <c r="V983" s="4"/>
      <c r="W983" s="4"/>
    </row>
    <row r="984" spans="11:23" ht="14.4" x14ac:dyDescent="0.3">
      <c r="K984" s="4"/>
      <c r="L984" s="4"/>
      <c r="M984" s="4"/>
      <c r="N984" s="4"/>
      <c r="O984" s="4"/>
      <c r="P984" s="4"/>
      <c r="Q984" s="4"/>
      <c r="R984" s="4"/>
      <c r="S984" s="4"/>
      <c r="T984" s="4"/>
      <c r="U984" s="4"/>
      <c r="V984" s="4"/>
      <c r="W984" s="4"/>
    </row>
    <row r="985" spans="11:23" ht="14.4" x14ac:dyDescent="0.3">
      <c r="K985" s="4"/>
      <c r="L985" s="4"/>
      <c r="M985" s="4"/>
      <c r="N985" s="4"/>
      <c r="O985" s="4"/>
      <c r="P985" s="4"/>
      <c r="Q985" s="4"/>
      <c r="R985" s="4"/>
      <c r="S985" s="4"/>
      <c r="T985" s="4"/>
      <c r="U985" s="4"/>
      <c r="V985" s="4"/>
      <c r="W985" s="4"/>
    </row>
    <row r="986" spans="11:23" ht="14.4" x14ac:dyDescent="0.3">
      <c r="K986" s="4"/>
      <c r="L986" s="4"/>
      <c r="M986" s="4"/>
      <c r="N986" s="4"/>
      <c r="O986" s="4"/>
      <c r="P986" s="4"/>
      <c r="Q986" s="4"/>
      <c r="R986" s="4"/>
      <c r="S986" s="4"/>
      <c r="T986" s="4"/>
      <c r="U986" s="4"/>
      <c r="V986" s="4"/>
      <c r="W986" s="4"/>
    </row>
    <row r="987" spans="11:23" ht="14.4" x14ac:dyDescent="0.3">
      <c r="K987" s="4"/>
      <c r="L987" s="4"/>
      <c r="M987" s="4"/>
      <c r="N987" s="4"/>
      <c r="O987" s="4"/>
      <c r="P987" s="4"/>
      <c r="Q987" s="4"/>
      <c r="R987" s="4"/>
      <c r="S987" s="4"/>
      <c r="T987" s="4"/>
      <c r="U987" s="4"/>
      <c r="V987" s="4"/>
      <c r="W987" s="4"/>
    </row>
    <row r="988" spans="11:23" ht="14.4" x14ac:dyDescent="0.3">
      <c r="K988" s="4"/>
      <c r="L988" s="4"/>
      <c r="M988" s="4"/>
      <c r="N988" s="4"/>
      <c r="O988" s="4"/>
      <c r="P988" s="4"/>
      <c r="Q988" s="4"/>
      <c r="R988" s="4"/>
      <c r="S988" s="4"/>
      <c r="T988" s="4"/>
      <c r="U988" s="4"/>
      <c r="V988" s="4"/>
      <c r="W988" s="4"/>
    </row>
    <row r="989" spans="11:23" ht="14.4" x14ac:dyDescent="0.3">
      <c r="K989" s="4"/>
      <c r="L989" s="4"/>
      <c r="M989" s="4"/>
      <c r="N989" s="4"/>
      <c r="O989" s="4"/>
      <c r="P989" s="4"/>
      <c r="Q989" s="4"/>
      <c r="R989" s="4"/>
      <c r="S989" s="4"/>
      <c r="T989" s="4"/>
      <c r="U989" s="4"/>
      <c r="V989" s="4"/>
      <c r="W989" s="4"/>
    </row>
    <row r="990" spans="11:23" ht="14.4" x14ac:dyDescent="0.3">
      <c r="K990" s="4"/>
      <c r="L990" s="4"/>
      <c r="M990" s="4"/>
      <c r="N990" s="4"/>
      <c r="O990" s="4"/>
      <c r="P990" s="4"/>
      <c r="Q990" s="4"/>
      <c r="R990" s="4"/>
      <c r="S990" s="4"/>
      <c r="T990" s="4"/>
      <c r="U990" s="4"/>
      <c r="V990" s="4"/>
      <c r="W990" s="4"/>
    </row>
    <row r="991" spans="11:23" ht="14.4" x14ac:dyDescent="0.3">
      <c r="K991" s="4"/>
      <c r="L991" s="4"/>
      <c r="M991" s="4"/>
      <c r="N991" s="4"/>
      <c r="O991" s="4"/>
      <c r="P991" s="4"/>
      <c r="Q991" s="4"/>
      <c r="R991" s="4"/>
      <c r="S991" s="4"/>
      <c r="T991" s="4"/>
      <c r="U991" s="4"/>
      <c r="V991" s="4"/>
      <c r="W991" s="4"/>
    </row>
    <row r="992" spans="11:23" ht="14.4" x14ac:dyDescent="0.3">
      <c r="K992" s="4"/>
      <c r="L992" s="4"/>
      <c r="M992" s="4"/>
      <c r="N992" s="4"/>
      <c r="O992" s="4"/>
      <c r="P992" s="4"/>
      <c r="Q992" s="4"/>
      <c r="R992" s="4"/>
      <c r="S992" s="4"/>
      <c r="T992" s="4"/>
      <c r="U992" s="4"/>
      <c r="V992" s="4"/>
      <c r="W992" s="4"/>
    </row>
    <row r="993" spans="11:23" ht="14.4" x14ac:dyDescent="0.3">
      <c r="K993" s="4"/>
      <c r="L993" s="4"/>
      <c r="M993" s="4"/>
      <c r="N993" s="4"/>
      <c r="O993" s="4"/>
      <c r="P993" s="4"/>
      <c r="Q993" s="4"/>
      <c r="R993" s="4"/>
      <c r="S993" s="4"/>
      <c r="T993" s="4"/>
      <c r="U993" s="4"/>
      <c r="V993" s="4"/>
      <c r="W993" s="4"/>
    </row>
    <row r="994" spans="11:23" ht="14.4" x14ac:dyDescent="0.3">
      <c r="K994" s="4"/>
      <c r="L994" s="4"/>
      <c r="M994" s="4"/>
      <c r="N994" s="4"/>
      <c r="O994" s="4"/>
      <c r="P994" s="4"/>
      <c r="Q994" s="4"/>
      <c r="R994" s="4"/>
      <c r="S994" s="4"/>
      <c r="T994" s="4"/>
      <c r="U994" s="4"/>
      <c r="V994" s="4"/>
      <c r="W994" s="4"/>
    </row>
    <row r="995" spans="11:23" ht="14.4" x14ac:dyDescent="0.3">
      <c r="K995" s="4"/>
      <c r="L995" s="4"/>
      <c r="M995" s="4"/>
      <c r="N995" s="4"/>
      <c r="O995" s="4"/>
      <c r="P995" s="4"/>
      <c r="Q995" s="4"/>
      <c r="R995" s="4"/>
      <c r="S995" s="4"/>
      <c r="T995" s="4"/>
      <c r="U995" s="4"/>
      <c r="V995" s="4"/>
      <c r="W995" s="4"/>
    </row>
    <row r="996" spans="11:23" ht="14.4" x14ac:dyDescent="0.3">
      <c r="K996" s="4"/>
      <c r="L996" s="4"/>
      <c r="M996" s="4"/>
      <c r="N996" s="4"/>
      <c r="O996" s="4"/>
      <c r="P996" s="4"/>
      <c r="Q996" s="4"/>
      <c r="R996" s="4"/>
      <c r="S996" s="4"/>
      <c r="T996" s="4"/>
      <c r="U996" s="4"/>
      <c r="V996" s="4"/>
      <c r="W996" s="4"/>
    </row>
    <row r="997" spans="11:23" ht="14.4" x14ac:dyDescent="0.3">
      <c r="K997" s="4"/>
      <c r="L997" s="4"/>
      <c r="M997" s="4"/>
      <c r="N997" s="4"/>
      <c r="O997" s="4"/>
      <c r="P997" s="4"/>
      <c r="Q997" s="4"/>
      <c r="R997" s="4"/>
      <c r="S997" s="4"/>
      <c r="T997" s="4"/>
      <c r="U997" s="4"/>
      <c r="V997" s="4"/>
      <c r="W997" s="4"/>
    </row>
    <row r="998" spans="11:23" ht="14.4" x14ac:dyDescent="0.3">
      <c r="K998" s="4"/>
      <c r="L998" s="4"/>
      <c r="M998" s="4"/>
      <c r="N998" s="4"/>
      <c r="O998" s="4"/>
      <c r="P998" s="4"/>
      <c r="Q998" s="4"/>
      <c r="R998" s="4"/>
      <c r="S998" s="4"/>
      <c r="T998" s="4"/>
      <c r="U998" s="4"/>
      <c r="V998" s="4"/>
      <c r="W998" s="4"/>
    </row>
    <row r="999" spans="11:23" ht="14.4" x14ac:dyDescent="0.3">
      <c r="K999" s="4"/>
      <c r="L999" s="4"/>
      <c r="M999" s="4"/>
      <c r="N999" s="4"/>
      <c r="O999" s="4"/>
      <c r="P999" s="4"/>
      <c r="Q999" s="4"/>
      <c r="R999" s="4"/>
      <c r="S999" s="4"/>
      <c r="T999" s="4"/>
      <c r="U999" s="4"/>
      <c r="V999" s="4"/>
      <c r="W999" s="4"/>
    </row>
  </sheetData>
  <sheetProtection algorithmName="SHA-512" hashValue="+E3zsvSFabkpR7w7bibrXi/baMRg5Zk4Aw0hLZIQPO7FGYt4Z5Xce/NsNaKSFtNMvp0/WvFtAnk0gkcD6ZxpKA==" saltValue="nbU2O/73gwvOn0KMZxcc8w==" spinCount="100000" sheet="1" objects="1" scenarios="1" sort="0" autoFilter="0" pivotTables="0"/>
  <conditionalFormatting sqref="B474:B1048576">
    <cfRule type="duplicateValues" dxfId="15"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SMC 5 Year CIP FY 2023-28</vt:lpstr>
    </vt:vector>
  </TitlesOfParts>
  <Company>County of San Mateo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Ridener</dc:creator>
  <cp:lastModifiedBy>John Ridener</cp:lastModifiedBy>
  <dcterms:created xsi:type="dcterms:W3CDTF">2023-09-02T19:17:38Z</dcterms:created>
  <dcterms:modified xsi:type="dcterms:W3CDTF">2023-09-02T19:20:41Z</dcterms:modified>
</cp:coreProperties>
</file>